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0" windowWidth="16380" windowHeight="8200" tabRatio="31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17" i="1"/>
  <c r="C18" i="1"/>
  <c r="C42" i="1"/>
  <c r="C44" i="1"/>
  <c r="C45" i="1"/>
  <c r="C46" i="1"/>
  <c r="C30" i="1"/>
  <c r="C25" i="1"/>
  <c r="C24" i="1"/>
  <c r="C26" i="1"/>
  <c r="C31" i="1"/>
  <c r="C32" i="1"/>
  <c r="C33" i="1"/>
  <c r="C34" i="1"/>
  <c r="C35" i="1"/>
  <c r="C9" i="1"/>
  <c r="C10" i="1"/>
  <c r="C38" i="1"/>
  <c r="C6" i="1"/>
  <c r="C7" i="1"/>
  <c r="C37" i="1"/>
  <c r="C36" i="1"/>
</calcChain>
</file>

<file path=xl/sharedStrings.xml><?xml version="1.0" encoding="utf-8"?>
<sst xmlns="http://schemas.openxmlformats.org/spreadsheetml/2006/main" count="36" uniqueCount="21">
  <si>
    <t>Coal vs. Solar – area efficiency</t>
  </si>
  <si>
    <t>Hazelwood</t>
  </si>
  <si>
    <t>TWh/year</t>
  </si>
  <si>
    <t>Wh/day</t>
  </si>
  <si>
    <t>kWh/day</t>
  </si>
  <si>
    <t>hectares</t>
  </si>
  <si>
    <t>TWh/year/hectare</t>
  </si>
  <si>
    <t>GWh/year/hectare</t>
  </si>
  <si>
    <t>Loy Yang</t>
  </si>
  <si>
    <r>
      <t>m</t>
    </r>
    <r>
      <rPr>
        <vertAlign val="superscript"/>
        <sz val="10"/>
        <rFont val="Arial"/>
        <family val="2"/>
        <charset val="1"/>
      </rPr>
      <t>2</t>
    </r>
  </si>
  <si>
    <t>SunPower Solar Panels</t>
  </si>
  <si>
    <t>sunhours/day</t>
  </si>
  <si>
    <t>W</t>
  </si>
  <si>
    <t>panels per 1000 W</t>
  </si>
  <si>
    <r>
      <t>m</t>
    </r>
    <r>
      <rPr>
        <vertAlign val="superscript"/>
        <sz val="10"/>
        <rFont val="Arial"/>
        <family val="2"/>
        <charset val="1"/>
      </rPr>
      <t>2</t>
    </r>
    <r>
      <rPr>
        <sz val="10"/>
        <rFont val="Arial"/>
        <family val="2"/>
        <charset val="1"/>
      </rPr>
      <t xml:space="preserve"> per 1000 W</t>
    </r>
  </si>
  <si>
    <t>Hazelwood Covered with SunPower Solar Panels</t>
  </si>
  <si>
    <t>1000 W chunks</t>
  </si>
  <si>
    <t>Loy Yang is this many times more efficient</t>
  </si>
  <si>
    <t>Hazelwood is this many times more efficient</t>
  </si>
  <si>
    <t>Percent of output vs. Hazelwood coal</t>
  </si>
  <si>
    <t>Mojave Solar Thermal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</si>
</sst>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"/>
    <numFmt numFmtId="166" formatCode="0.0"/>
    <numFmt numFmtId="167" formatCode="0.000"/>
    <numFmt numFmtId="168" formatCode="0.000000"/>
  </numFmts>
  <fonts count="6" x14ac:knownFonts="1">
    <font>
      <sz val="10"/>
      <name val="Arial"/>
      <family val="2"/>
      <charset val="1"/>
    </font>
    <font>
      <b/>
      <sz val="18"/>
      <name val="Arial"/>
      <family val="2"/>
      <charset val="1"/>
    </font>
    <font>
      <u/>
      <sz val="10"/>
      <name val="Arial"/>
      <family val="2"/>
      <charset val="1"/>
    </font>
    <font>
      <vertAlign val="superscript"/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D49"/>
  <sheetViews>
    <sheetView tabSelected="1" topLeftCell="B41" zoomScale="90" zoomScaleNormal="90" zoomScalePageLayoutView="90" workbookViewId="0">
      <selection activeCell="B49" sqref="B49:C100"/>
    </sheetView>
  </sheetViews>
  <sheetFormatPr baseColWidth="10" defaultColWidth="8.83203125" defaultRowHeight="12" x14ac:dyDescent="0"/>
  <sheetData>
    <row r="1" spans="1:4" ht="21">
      <c r="A1" s="1" t="s">
        <v>0</v>
      </c>
    </row>
    <row r="4" spans="1:4">
      <c r="B4" s="2" t="s">
        <v>1</v>
      </c>
    </row>
    <row r="5" spans="1:4">
      <c r="B5" s="2"/>
      <c r="C5">
        <v>12.1</v>
      </c>
      <c r="D5" t="s">
        <v>2</v>
      </c>
    </row>
    <row r="6" spans="1:4">
      <c r="C6" s="3">
        <f>C5*1000000000000/365</f>
        <v>33150684931.506851</v>
      </c>
      <c r="D6" t="s">
        <v>3</v>
      </c>
    </row>
    <row r="7" spans="1:4">
      <c r="C7" s="3">
        <f>C6/1000</f>
        <v>33150684.93150685</v>
      </c>
      <c r="D7" t="s">
        <v>4</v>
      </c>
    </row>
    <row r="8" spans="1:4">
      <c r="C8">
        <v>3554</v>
      </c>
      <c r="D8" t="s">
        <v>5</v>
      </c>
    </row>
    <row r="9" spans="1:4">
      <c r="C9" s="4">
        <f>C5/C8</f>
        <v>3.4046145188519976E-3</v>
      </c>
      <c r="D9" t="s">
        <v>6</v>
      </c>
    </row>
    <row r="10" spans="1:4">
      <c r="C10" s="5">
        <f>C9*1000</f>
        <v>3.4046145188519978</v>
      </c>
      <c r="D10" t="s">
        <v>7</v>
      </c>
    </row>
    <row r="11" spans="1:4">
      <c r="C11" s="5"/>
    </row>
    <row r="13" spans="1:4">
      <c r="B13" s="2" t="s">
        <v>8</v>
      </c>
    </row>
    <row r="14" spans="1:4">
      <c r="C14">
        <v>8</v>
      </c>
      <c r="D14" t="s">
        <v>2</v>
      </c>
    </row>
    <row r="15" spans="1:4">
      <c r="C15">
        <v>838122</v>
      </c>
      <c r="D15" t="s">
        <v>9</v>
      </c>
    </row>
    <row r="16" spans="1:4">
      <c r="C16">
        <f>C15/10000+700</f>
        <v>783.81219999999996</v>
      </c>
      <c r="D16" t="s">
        <v>5</v>
      </c>
    </row>
    <row r="17" spans="2:4">
      <c r="C17" s="6">
        <f>C14/C16</f>
        <v>1.0206526512345687E-2</v>
      </c>
      <c r="D17" t="s">
        <v>6</v>
      </c>
    </row>
    <row r="18" spans="2:4">
      <c r="C18" s="7">
        <f>C17*1000</f>
        <v>10.206526512345688</v>
      </c>
      <c r="D18" t="s">
        <v>7</v>
      </c>
    </row>
    <row r="21" spans="2:4">
      <c r="B21" s="2" t="s">
        <v>10</v>
      </c>
    </row>
    <row r="22" spans="2:4">
      <c r="C22">
        <v>3.6</v>
      </c>
      <c r="D22" t="s">
        <v>11</v>
      </c>
    </row>
    <row r="23" spans="2:4">
      <c r="C23">
        <v>345</v>
      </c>
      <c r="D23" t="s">
        <v>12</v>
      </c>
    </row>
    <row r="24" spans="2:4">
      <c r="C24" s="5">
        <f>1.046*1.559</f>
        <v>1.630714</v>
      </c>
      <c r="D24" t="s">
        <v>9</v>
      </c>
    </row>
    <row r="25" spans="2:4">
      <c r="C25" s="5">
        <f>1000/C23</f>
        <v>2.8985507246376812</v>
      </c>
      <c r="D25" t="s">
        <v>13</v>
      </c>
    </row>
    <row r="26" spans="2:4">
      <c r="C26" s="5">
        <f>C25*C24</f>
        <v>4.7267072463768116</v>
      </c>
      <c r="D26" t="s">
        <v>14</v>
      </c>
    </row>
    <row r="27" spans="2:4">
      <c r="C27" s="5"/>
    </row>
    <row r="29" spans="2:4">
      <c r="B29" s="2" t="s">
        <v>15</v>
      </c>
    </row>
    <row r="30" spans="2:4">
      <c r="C30">
        <f>C8*10000</f>
        <v>35540000</v>
      </c>
      <c r="D30" t="s">
        <v>9</v>
      </c>
    </row>
    <row r="31" spans="2:4">
      <c r="C31" s="3">
        <f>C30/C26</f>
        <v>7518976.350236767</v>
      </c>
      <c r="D31" t="s">
        <v>16</v>
      </c>
    </row>
    <row r="32" spans="2:4">
      <c r="C32" s="3">
        <f>C31*C22</f>
        <v>27068314.860852361</v>
      </c>
      <c r="D32" t="s">
        <v>4</v>
      </c>
    </row>
    <row r="33" spans="2:4">
      <c r="C33" s="3">
        <f>C32*365/1000000000</f>
        <v>9.8799349242111116</v>
      </c>
      <c r="D33" t="s">
        <v>2</v>
      </c>
    </row>
    <row r="34" spans="2:4">
      <c r="C34" s="8">
        <f>C33/C8</f>
        <v>2.7799479246514102E-3</v>
      </c>
      <c r="D34" t="s">
        <v>6</v>
      </c>
    </row>
    <row r="35" spans="2:4">
      <c r="C35" s="5">
        <f>C34*1000</f>
        <v>2.7799479246514101</v>
      </c>
      <c r="D35" t="s">
        <v>7</v>
      </c>
    </row>
    <row r="36" spans="2:4">
      <c r="C36" s="8">
        <f>C17/C34</f>
        <v>3.6714811892116748</v>
      </c>
      <c r="D36" t="s">
        <v>17</v>
      </c>
    </row>
    <row r="37" spans="2:4">
      <c r="C37" s="5">
        <f>C7/C32</f>
        <v>1.2247044229358783</v>
      </c>
      <c r="D37" t="s">
        <v>18</v>
      </c>
    </row>
    <row r="38" spans="2:4">
      <c r="C38" s="8">
        <f>C35/C10</f>
        <v>0.81652354745546374</v>
      </c>
      <c r="D38" t="s">
        <v>19</v>
      </c>
    </row>
    <row r="39" spans="2:4">
      <c r="C39" s="8"/>
    </row>
    <row r="41" spans="2:4">
      <c r="B41" s="2" t="s">
        <v>20</v>
      </c>
    </row>
    <row r="42" spans="2:4">
      <c r="C42">
        <f>617000/1000000</f>
        <v>0.61699999999999999</v>
      </c>
      <c r="D42" t="s">
        <v>2</v>
      </c>
    </row>
    <row r="43" spans="2:4">
      <c r="C43">
        <v>714.27</v>
      </c>
      <c r="D43" t="s">
        <v>5</v>
      </c>
    </row>
    <row r="44" spans="2:4">
      <c r="C44" s="9">
        <f>C42/C43</f>
        <v>8.6381900401808842E-4</v>
      </c>
      <c r="D44" t="s">
        <v>6</v>
      </c>
    </row>
    <row r="45" spans="2:4">
      <c r="C45" s="8">
        <f>C44*1000</f>
        <v>0.86381900401808842</v>
      </c>
      <c r="D45" t="s">
        <v>7</v>
      </c>
    </row>
    <row r="46" spans="2:4">
      <c r="C46" s="7">
        <f>C18/C45</f>
        <v>11.815584589907868</v>
      </c>
      <c r="D46" t="s">
        <v>17</v>
      </c>
    </row>
    <row r="49" spans="2:2">
      <c r="B49" s="2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4294967292" verticalDpi="4294967292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13468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Finn Peacock</cp:lastModifiedBy>
  <cp:revision>9</cp:revision>
  <dcterms:created xsi:type="dcterms:W3CDTF">2014-11-02T15:11:33Z</dcterms:created>
  <dcterms:modified xsi:type="dcterms:W3CDTF">2014-11-19T04:19:37Z</dcterms:modified>
  <dc:language>en-AU</dc:language>
</cp:coreProperties>
</file>