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<sst xmlns="http://schemas.openxmlformats.org/spreadsheetml/2006/main" uniqueCount="278">
  <si>
    <t>Generated by SolarQuotes.com.au:</t>
  </si>
  <si>
    <t>Product Name</t>
  </si>
  <si>
    <t>Choose model:</t>
  </si>
  <si>
    <t>Price (Approx. AUD price RRP inc. GST)</t>
  </si>
  <si>
    <t>Nominal AC Power (Inverter size)</t>
  </si>
  <si>
    <t>Max battery output power</t>
  </si>
  <si>
    <t>PV Input Power</t>
  </si>
  <si>
    <t>Max battery charge power</t>
  </si>
  <si>
    <t>Does backup?</t>
  </si>
  <si>
    <t>Single phase or three phase?</t>
  </si>
  <si>
    <t># of MPPT’s</t>
  </si>
  <si>
    <t>Dimensions</t>
  </si>
  <si>
    <t>Weight</t>
  </si>
  <si>
    <t>IP Rating</t>
  </si>
  <si>
    <t>Ambient temperature range</t>
  </si>
  <si>
    <t>Max efficiency</t>
  </si>
  <si>
    <t>Standby consumption</t>
  </si>
  <si>
    <t>Network connection</t>
  </si>
  <si>
    <t>Product warranty length</t>
  </si>
  <si>
    <t>Compatible with what battery brands?</t>
  </si>
  <si>
    <t>Datasheet Supplied?</t>
  </si>
  <si>
    <t>Warranty Supplied?</t>
  </si>
  <si>
    <t>More information on brand</t>
  </si>
  <si>
    <t>Delta Hybrid E5</t>
  </si>
  <si>
    <t xml:space="preserve">RPI E5
</t>
  </si>
  <si>
    <t>$3,000</t>
  </si>
  <si>
    <t xml:space="preserve">5000W
</t>
  </si>
  <si>
    <t>3600W</t>
  </si>
  <si>
    <t>5500W</t>
  </si>
  <si>
    <t xml:space="preserve">TBD
</t>
  </si>
  <si>
    <t>Yes</t>
  </si>
  <si>
    <t>Single</t>
  </si>
  <si>
    <t>507 x 441 x 177 mm</t>
  </si>
  <si>
    <t>30 kg</t>
  </si>
  <si>
    <t>IP 65</t>
  </si>
  <si>
    <t>-25°C to 60°C</t>
  </si>
  <si>
    <t>97.2%</t>
  </si>
  <si>
    <t>TBD</t>
  </si>
  <si>
    <t>Wi-Fi(option) / RS-485</t>
  </si>
  <si>
    <t>5 years</t>
  </si>
  <si>
    <t>Delta Hybrid H8E-H10E</t>
  </si>
  <si>
    <t xml:space="preserve">H8E
H10E
</t>
  </si>
  <si>
    <t>$2,400
$2,500</t>
  </si>
  <si>
    <t>7680W
9600 W</t>
  </si>
  <si>
    <t>6 kW
6 kW</t>
  </si>
  <si>
    <t>TBD
TBD</t>
  </si>
  <si>
    <t>6 kW
6 kW</t>
  </si>
  <si>
    <t>425 x 590 x 160 mm</t>
  </si>
  <si>
    <t>21.6 kg</t>
  </si>
  <si>
    <t>-25°C to 65°C</t>
  </si>
  <si>
    <t>Wi-Fi / RS-485</t>
  </si>
  <si>
    <t>10 years</t>
  </si>
  <si>
    <t>Delta</t>
  </si>
  <si>
    <t>Fronius Gen24 PLUS SYMO</t>
  </si>
  <si>
    <t xml:space="preserve">Symo GEN24 5.0 Plus
Symo GEN24 6.0 Plus
Symo GEN24 8.0 Plus
Symo GEN24 10.0 Plus
</t>
  </si>
  <si>
    <t>$3,630
$4,200
$4900
$5200</t>
  </si>
  <si>
    <t>5000W
6000W
8000W
10000W</t>
  </si>
  <si>
    <t>5220W
6220W
8260W
10300W</t>
  </si>
  <si>
    <t>Level 3</t>
  </si>
  <si>
    <t>Three phase</t>
  </si>
  <si>
    <t>595 x 529 x 180 mm</t>
  </si>
  <si>
    <t>24kg</t>
  </si>
  <si>
    <t>IP66</t>
  </si>
  <si>
    <t>-25 - 60 °C</t>
  </si>
  <si>
    <t>97.8%</t>
  </si>
  <si>
    <t>&lt; 10W</t>
  </si>
  <si>
    <t>WLAN / 2x Ethernet LAN</t>
  </si>
  <si>
    <t>5+5 years</t>
  </si>
  <si>
    <t>BYD B-Box</t>
  </si>
  <si>
    <t>Fronius Gen24 PLUS PRIMO</t>
  </si>
  <si>
    <t xml:space="preserve">Primo GEN24 5.0 Plus
Primo GEN24 6.0 Plus
</t>
  </si>
  <si>
    <t>$3,300
$3,700</t>
  </si>
  <si>
    <t>5000W
6000W</t>
  </si>
  <si>
    <t>5170W
6200W</t>
  </si>
  <si>
    <t>Single phase</t>
  </si>
  <si>
    <t>530 x 474 x 165 mm</t>
  </si>
  <si>
    <t xml:space="preserve">16.6 kg </t>
  </si>
  <si>
    <t>GE H Series</t>
  </si>
  <si>
    <t xml:space="preserve">GEH5.0-1U-10
GEH8.6-1U-10
GEH10-1U-10
</t>
  </si>
  <si>
    <t>$2,500
$3,500
$3,700</t>
  </si>
  <si>
    <t>5000 W
8600 W
9600 W</t>
  </si>
  <si>
    <t>5250 W
9030 W
10080 W</t>
  </si>
  <si>
    <t>7500 W
12900 W
15000 W</t>
  </si>
  <si>
    <t xml:space="preserve">Yes </t>
  </si>
  <si>
    <t>415 × 791 × 175</t>
  </si>
  <si>
    <t>-35 ~ +60°C</t>
  </si>
  <si>
    <t>97.6%</t>
  </si>
  <si>
    <t>RS485, CAN, WiFi</t>
  </si>
  <si>
    <t>BYD, LG, Goodwe</t>
  </si>
  <si>
    <t>GoodWe ES G2 Series</t>
  </si>
  <si>
    <t xml:space="preserve">GW5000-ES-20
GW6000-ES-20
</t>
  </si>
  <si>
    <t>$1,850
$2,200</t>
  </si>
  <si>
    <t>5000W
5000W</t>
  </si>
  <si>
    <t>Yes - Level TBD</t>
  </si>
  <si>
    <t>505 × 434 × 154 mm</t>
  </si>
  <si>
    <t>21.5 kg</t>
  </si>
  <si>
    <t xml:space="preserve">-25 to 60°C </t>
  </si>
  <si>
    <t>WiFi/RS485/CAN</t>
  </si>
  <si>
    <t>GoodWe EHB Series</t>
  </si>
  <si>
    <t xml:space="preserve">GW5K-EHB-AU-G11
GW8.6K-EHB-AU-G11
GW9.99K-EHB-AU-G11
</t>
  </si>
  <si>
    <t>$2,400
$2,800
$3,000</t>
  </si>
  <si>
    <t>5000W
8600W
10000W</t>
  </si>
  <si>
    <t>10000W
17200W
20000W</t>
  </si>
  <si>
    <t>Yes - Level 3</t>
  </si>
  <si>
    <t>415 × 791 × 180 mm</t>
  </si>
  <si>
    <t>33 kg</t>
  </si>
  <si>
    <t>GoodWe ET G2 Series</t>
  </si>
  <si>
    <t xml:space="preserve">GW6000-ET-20 
GW8000-ET-20 
GW9900-ET-20
GW12K-ET-20 
GW15K-ET-20
</t>
  </si>
  <si>
    <t>$2,600
$2,800
$3,000
$3,400
$3,500</t>
  </si>
  <si>
    <t>6000W
8000W
9900W
12000W
15000W</t>
  </si>
  <si>
    <t>6600W
8800W
11000W
13200W
16500W</t>
  </si>
  <si>
    <t>9600W
12800W
16000W
19200W
24000W</t>
  </si>
  <si>
    <t>9000W
12000W
15000W
18000W
24000W</t>
  </si>
  <si>
    <t>2-3</t>
  </si>
  <si>
    <t>496 × 460 × 221 mm</t>
  </si>
  <si>
    <t>25 kg</t>
  </si>
  <si>
    <t>IP 66</t>
  </si>
  <si>
    <t xml:space="preserve">-35 to 60°C </t>
  </si>
  <si>
    <t>98%</t>
  </si>
  <si>
    <t>Goodwe</t>
  </si>
  <si>
    <t>GoodWe ET Series</t>
  </si>
  <si>
    <t xml:space="preserve">GW5KL-ET
GW6KL-ET
GW8KL-ET
GW10KL-ET
</t>
  </si>
  <si>
    <t>$2,600
$2,800
$3,000
$3,400</t>
  </si>
  <si>
    <t>6650W
7980W
10640W
13300</t>
  </si>
  <si>
    <t>516 x 415 x 180 mm</t>
  </si>
  <si>
    <t>97.5%</t>
  </si>
  <si>
    <t>GoodWe EH Series</t>
  </si>
  <si>
    <t xml:space="preserve">GW5000-EH
GW6000-EH
</t>
  </si>
  <si>
    <t>6600W
7980W</t>
  </si>
  <si>
    <t>35 x 43 x 14 cm</t>
  </si>
  <si>
    <t>17 kg</t>
  </si>
  <si>
    <t>iStore Hybrid Single Phase (5-6kW)</t>
  </si>
  <si>
    <t xml:space="preserve">IS-HYB-5000-1PH
IS-HYB-6000-1PH
</t>
  </si>
  <si>
    <t>$1,700
$2,500</t>
  </si>
  <si>
    <t>12,500 W
15,000 W</t>
  </si>
  <si>
    <t>Level 3 with optional backup box</t>
  </si>
  <si>
    <t>Single Phase</t>
  </si>
  <si>
    <t>365 x 365 x 156 mm</t>
  </si>
  <si>
    <t>12 kg</t>
  </si>
  <si>
    <t>&lt; 2.5W</t>
  </si>
  <si>
    <t>RS485; WLAN/Ethernet via Smart Dongle-WLAN-FE; 4G / 3G / 2G via Smart Dongle-4G (Optional)</t>
  </si>
  <si>
    <t>10 years (+2 years parts warranty for units installed up to July 2025)</t>
  </si>
  <si>
    <t>iStore</t>
  </si>
  <si>
    <t>iStore Hybrid Single Phase (10kW)</t>
  </si>
  <si>
    <t xml:space="preserve">IS-HYB-10000-1PH
</t>
  </si>
  <si>
    <t>$2,300</t>
  </si>
  <si>
    <t>10000W</t>
  </si>
  <si>
    <t>9999W</t>
  </si>
  <si>
    <t>25,000 W</t>
  </si>
  <si>
    <t>425 x 376.5 x 150 mm</t>
  </si>
  <si>
    <t>15 kg</t>
  </si>
  <si>
    <t>iStore Hybrid Three Phase (5-6 kW)</t>
  </si>
  <si>
    <t xml:space="preserve">IS-HYB-5000-3PH 
IS-HYB-6000-3PH
</t>
  </si>
  <si>
    <t>$2,000
$2,600</t>
  </si>
  <si>
    <t>10000W
10000W</t>
  </si>
  <si>
    <t>Three Phase</t>
  </si>
  <si>
    <t>525 x 470 x 166 mm </t>
  </si>
  <si>
    <t>iStore Hybrid Three Phase (10-25 kW)</t>
  </si>
  <si>
    <t xml:space="preserve">IS-HYB-10000-3PH
IS-HYB-15000-3PH
IS-HYB-25000-3PH
</t>
  </si>
  <si>
    <t>$2,600
$3,000
$3,600</t>
  </si>
  <si>
    <t>9,999 W
15,000 W
25,000 W</t>
  </si>
  <si>
    <t>9,999 W
16,500 W
25,000 W</t>
  </si>
  <si>
    <t>25,000 W
37,500 W
62,500 W</t>
  </si>
  <si>
    <t>21,000 W
21,000 W
21,000 W</t>
  </si>
  <si>
    <t>546 x 460 x 228 mm</t>
  </si>
  <si>
    <t>21 kg</t>
  </si>
  <si>
    <t>98.4%</t>
  </si>
  <si>
    <t>Jinko Solar SunTank</t>
  </si>
  <si>
    <t xml:space="preserve">JKS-5HLVS-ABI
JKS-6HLVS-ABI
</t>
  </si>
  <si>
    <t>$1500
$1600</t>
  </si>
  <si>
    <t>4000W
4000W</t>
  </si>
  <si>
    <t>10600W
10600W</t>
  </si>
  <si>
    <t>456 x 565 x188 mm</t>
  </si>
  <si>
    <t>27kg</t>
  </si>
  <si>
    <t>IP65</t>
  </si>
  <si>
    <t>–25°C ~ +60°C</t>
  </si>
  <si>
    <t>97.20%</t>
  </si>
  <si>
    <t>RS485/CAN/USB</t>
  </si>
  <si>
    <t>Jinko</t>
  </si>
  <si>
    <t>LGES-5048</t>
  </si>
  <si>
    <t xml:space="preserve">LGES-5048
</t>
  </si>
  <si>
    <t>$2200</t>
  </si>
  <si>
    <t>5000W</t>
  </si>
  <si>
    <t>4600W</t>
  </si>
  <si>
    <t>6500W</t>
  </si>
  <si>
    <t>51cm x 44cm x 18cm</t>
  </si>
  <si>
    <t>-25~60°C</t>
  </si>
  <si>
    <t>CAN
RS485
Wi-Fi</t>
  </si>
  <si>
    <t>LG CHEM RESU</t>
  </si>
  <si>
    <t>Sigenergy Energy Controller (single-phase)</t>
  </si>
  <si>
    <t xml:space="preserve">SigenStor EC 5.0 SP
SigenStor EC 6.0 SP
SigenStor EC 8.0 SP
SigenStor EC 10.0 SP
SigenStor EC 12.0 SP
</t>
  </si>
  <si>
    <t>$1770
$1920
$3270
$3500
$3800</t>
  </si>
  <si>
    <t>5000 W
6000 W
8000 W
10000 W
12000 W</t>
  </si>
  <si>
    <t xml:space="preserve">5000 W
6000 W
8000 W
10000 W
12000 W </t>
  </si>
  <si>
    <t>10000 W
12000 W
16000 W
20000 W
24000 W</t>
  </si>
  <si>
    <t>5000 W
6000 W
8000 W
10000 W 
12000 W</t>
  </si>
  <si>
    <t>2-4</t>
  </si>
  <si>
    <t>700 x 300 x 260 mm</t>
  </si>
  <si>
    <t>36 kg</t>
  </si>
  <si>
    <t>-30 - +60°C</t>
  </si>
  <si>
    <t>98.0%</t>
  </si>
  <si>
    <t>WLAN / Fast Ethernet / RS485 / Sigen CommMod (4G/3G/2G)</t>
  </si>
  <si>
    <t>Sigenergy</t>
  </si>
  <si>
    <t>Sigenergy Energy Controller (three-phase)</t>
  </si>
  <si>
    <t xml:space="preserve">SigenStor EC 5.0 TP
SigenStor EC 10.0 TP
SigenStor EC 15.0 TP
SigenStor EC 25.0 TP
SigenStor EC 30.0 TP
</t>
  </si>
  <si>
    <t>$3000
$3500
$4600
$6000
$6700</t>
  </si>
  <si>
    <t>5000 W
10000 W
15000 W
25000 W
30000 W</t>
  </si>
  <si>
    <t>8000 W
16000 W
24000 W
40000 W
48000 W</t>
  </si>
  <si>
    <t>5000 W
10000 W 
15000 W
25000 W
30000 W</t>
  </si>
  <si>
    <t>SolarEdge Smart Energy Hub (5-6 kW)</t>
  </si>
  <si>
    <t xml:space="preserve">SE5000H
SE6000H
</t>
  </si>
  <si>
    <t>$2,000
$2,500</t>
  </si>
  <si>
    <t>10000W
12000W</t>
  </si>
  <si>
    <t>N/A – Optimiser</t>
  </si>
  <si>
    <t>450 x 370 x 174mm</t>
  </si>
  <si>
    <t>15kg</t>
  </si>
  <si>
    <t xml:space="preserve">-40 to 60°C </t>
  </si>
  <si>
    <t>99.2%</t>
  </si>
  <si>
    <t>Ethernet, WiFi, RS485, EnergyNet</t>
  </si>
  <si>
    <t>12 years</t>
  </si>
  <si>
    <t>LG RESU10H Prime, LG RESU16H Prime, SE Energy Bank</t>
  </si>
  <si>
    <t>SolarEdge Smart Energy Hub (8.25-10 kW)</t>
  </si>
  <si>
    <t xml:space="preserve">SE8250H
SE10000H
</t>
  </si>
  <si>
    <t>$3,000
$3,500</t>
  </si>
  <si>
    <t>8250W
10000W</t>
  </si>
  <si>
    <t>7400W
9000W</t>
  </si>
  <si>
    <t>16500W
20000W</t>
  </si>
  <si>
    <t>540 x 370 x 185mm</t>
  </si>
  <si>
    <t>20kg</t>
  </si>
  <si>
    <t>Solis S6 Series</t>
  </si>
  <si>
    <t xml:space="preserve">S6-EH3P5K-H-AU
S6-EH3P6K-H-AU
S6-EH3P8K-H-AU
S6-EH3P10K-H-AU
</t>
  </si>
  <si>
    <t>$2,500
$2,700
$3,000
$3500</t>
  </si>
  <si>
    <t>5000 W
6000 W
8000 W
10000 W</t>
  </si>
  <si>
    <t>8000 W
9600 W
12800 W
16000 W</t>
  </si>
  <si>
    <t>3/4</t>
  </si>
  <si>
    <t>600 x 500 x 230 mm</t>
  </si>
  <si>
    <t>32.6 kg</t>
  </si>
  <si>
    <t>-25 ~ +60°C</t>
  </si>
  <si>
    <t>97.87 %</t>
  </si>
  <si>
    <t>CAN, RS485, Ethernet, Optional: Wi-Fi, Cellular, LAN</t>
  </si>
  <si>
    <t>Many - Solis website has full list</t>
  </si>
  <si>
    <t>Sungrow SHRS 5-6 kW</t>
  </si>
  <si>
    <t xml:space="preserve">SH5.0RS
SH6.0RS
</t>
  </si>
  <si>
    <t>$2,400
$2,600</t>
  </si>
  <si>
    <t>4999W
6000W</t>
  </si>
  <si>
    <t>12000W
13000W</t>
  </si>
  <si>
    <t>490 x 340 x 170 mm</t>
  </si>
  <si>
    <t>18.5 kg</t>
  </si>
  <si>
    <t>97.7%</t>
  </si>
  <si>
    <t xml:space="preserve">WiFi/RS485/CAN
</t>
  </si>
  <si>
    <t>Sungrow</t>
  </si>
  <si>
    <t>Sungrow SHRS 8-10 kW</t>
  </si>
  <si>
    <t xml:space="preserve">SH8.0RS
SH10.0RS
</t>
  </si>
  <si>
    <t>$3,400
$3,600</t>
  </si>
  <si>
    <t>8000W
9999W</t>
  </si>
  <si>
    <t>16000W
20000W</t>
  </si>
  <si>
    <t>605 x 435 x 181 mm</t>
  </si>
  <si>
    <t>29 kg</t>
  </si>
  <si>
    <t>97.4%</t>
  </si>
  <si>
    <t>Sungrow SH-RT</t>
  </si>
  <si>
    <t xml:space="preserve">SH5.0RT
SH6.0RT
SH8.0RT
SH10.0RT
</t>
  </si>
  <si>
    <t>$3,800
$3900
$4250
$4620</t>
  </si>
  <si>
    <t>6000W
7200W
10600W
10600W</t>
  </si>
  <si>
    <t>7500W
9000W
12000W
15000W</t>
  </si>
  <si>
    <t>7500W
9000W
10600W
10600W</t>
  </si>
  <si>
    <t>Level 3 - 3.3kW per phase</t>
  </si>
  <si>
    <t>46 cm x 54 cm x 17cm</t>
  </si>
  <si>
    <t>Sungrow, others TBD</t>
  </si>
  <si>
    <t>Sungrow SH-T</t>
  </si>
  <si>
    <t xml:space="preserve">SH15T
SH20T
SH25T
</t>
  </si>
  <si>
    <t>$5,570
$6900
$8600</t>
  </si>
  <si>
    <t>15000W
20000W
25000W</t>
  </si>
  <si>
    <t>30000W
40000W
50000W</t>
  </si>
  <si>
    <t>30000W
30000W
25000W</t>
  </si>
  <si>
    <t xml:space="preserve">Level 3 </t>
  </si>
  <si>
    <t>620 mm x 480 mm x 245 mm</t>
  </si>
  <si>
    <t>38kg</t>
  </si>
  <si>
    <t>98.1%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</si>
</sst>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0/11/delta-hybrid-datasheet.pdf" TargetMode="External"/><Relationship Id="rId_hyperlink_3" Type="http://schemas.openxmlformats.org/officeDocument/2006/relationships/hyperlink" Target="https://www.solarquotes.com.au/wp-content/uploads/2020/11/delta-hybrid-warranty.pdf" TargetMode="External"/><Relationship Id="rId_hyperlink_4" Type="http://schemas.openxmlformats.org/officeDocument/2006/relationships/hyperlink" Target="https://www.solarquotes.com.au/inverters/delta-review.html" TargetMode="External"/><Relationship Id="rId_hyperlink_5" Type="http://schemas.openxmlformats.org/officeDocument/2006/relationships/hyperlink" Target="https://www.solarquotes.com.au/wp-content/uploads/2022/05/H8E-H10E_series_datasheet_rev09.pdf" TargetMode="External"/><Relationship Id="rId_hyperlink_6" Type="http://schemas.openxmlformats.org/officeDocument/2006/relationships/hyperlink" Target="https://www.solarquotes.com.au/wp-content/uploads/2022/05/delta-warranty-latest.pdf" TargetMode="External"/><Relationship Id="rId_hyperlink_7" Type="http://schemas.openxmlformats.org/officeDocument/2006/relationships/hyperlink" Target="https://www.solarquotes.com.au/inverters/delta-review.html" TargetMode="External"/><Relationship Id="rId_hyperlink_8" Type="http://schemas.openxmlformats.org/officeDocument/2006/relationships/hyperlink" Target="https://www.solarquotes.com.au/wp-content/uploads/2021/01/fronius-symo-datasheet.pdf" TargetMode="External"/><Relationship Id="rId_hyperlink_9" Type="http://schemas.openxmlformats.org/officeDocument/2006/relationships/hyperlink" Target="https://www.solarquotes.com.au/wp-content/uploads/2021/01/fronius-warranty-aus.pdf" TargetMode="External"/><Relationship Id="rId_hyperlink_10" Type="http://schemas.openxmlformats.org/officeDocument/2006/relationships/hyperlink" Target="https://www.solarquotes.com.au/inverters/fronius-review.html" TargetMode="External"/><Relationship Id="rId_hyperlink_11" Type="http://schemas.openxmlformats.org/officeDocument/2006/relationships/hyperlink" Target="https://www.solarquotes.com.au/wp-content/uploads/2021/01/fronius-primo-datasheet.pdf" TargetMode="External"/><Relationship Id="rId_hyperlink_12" Type="http://schemas.openxmlformats.org/officeDocument/2006/relationships/hyperlink" Target="https://www.solarquotes.com.au/wp-content/uploads/2021/01/fronius-warranty-aus.pdf" TargetMode="External"/><Relationship Id="rId_hyperlink_13" Type="http://schemas.openxmlformats.org/officeDocument/2006/relationships/hyperlink" Target="https://www.solarquotes.com.au/inverters/fronius-review.html" TargetMode="External"/><Relationship Id="rId_hyperlink_14" Type="http://schemas.openxmlformats.org/officeDocument/2006/relationships/hyperlink" Target="https://www.solarquotes.com.au/wp-content/uploads/2022/11/GEH-5-10kW_AU.pdf" TargetMode="External"/><Relationship Id="rId_hyperlink_15" Type="http://schemas.openxmlformats.org/officeDocument/2006/relationships/hyperlink" Target="https://www.solarquotes.com.au/wp-content/uploads/2022/11/Limited-Warranty-for-GE-Solar-Inverter-in-Australia-Rev-2.7.pdf" TargetMode="External"/><Relationship Id="rId_hyperlink_16" Type="http://schemas.openxmlformats.org/officeDocument/2006/relationships/hyperlink" Target="https://www.solarquotes.com.au/inverters/ge-review.html" TargetMode="External"/><Relationship Id="rId_hyperlink_17" Type="http://schemas.openxmlformats.org/officeDocument/2006/relationships/hyperlink" Target="https://www.solarquotes.com.au/wp-content/uploads/2023/01/goodwe-es-g2.pdf" TargetMode="External"/><Relationship Id="rId_hyperlink_18" Type="http://schemas.openxmlformats.org/officeDocument/2006/relationships/hyperlink" Target="https://www.solarquotes.com.au/wp-content/uploads/2023/01/GOODWE-Limited-Warranty-for-Inverter-System-AUNZ-1.pdf" TargetMode="External"/><Relationship Id="rId_hyperlink_19" Type="http://schemas.openxmlformats.org/officeDocument/2006/relationships/hyperlink" Target="https://www.solarquotes.com.au/inverters/goodwe-review.html" TargetMode="External"/><Relationship Id="rId_hyperlink_20" Type="http://schemas.openxmlformats.org/officeDocument/2006/relationships/hyperlink" Target="https://www.solarquotes.com.au/wp-content/uploads/2025/07/GW_EHB_Datasheet-AU.pdf" TargetMode="External"/><Relationship Id="rId_hyperlink_21" Type="http://schemas.openxmlformats.org/officeDocument/2006/relationships/hyperlink" Target="https://www.solarquotes.com.au/wp-content/uploads/2025/07/GOODWE-Limited-Warranty-for-Inverter-System-AUNZ-2.pdf" TargetMode="External"/><Relationship Id="rId_hyperlink_22" Type="http://schemas.openxmlformats.org/officeDocument/2006/relationships/hyperlink" Target="https://www.solarquotes.com.au/inverters/goodwe-review.html" TargetMode="External"/><Relationship Id="rId_hyperlink_23" Type="http://schemas.openxmlformats.org/officeDocument/2006/relationships/hyperlink" Target="https://www.solarquotes.com.au/wp-content/uploads/2024/12/GW_ET-G2_Datasheet-AU_C.pdf" TargetMode="External"/><Relationship Id="rId_hyperlink_24" Type="http://schemas.openxmlformats.org/officeDocument/2006/relationships/hyperlink" Target="https://www.solarquotes.com.au/wp-content/uploads/2024/12/goodwe-warranty-2024-11.pdf" TargetMode="External"/><Relationship Id="rId_hyperlink_25" Type="http://schemas.openxmlformats.org/officeDocument/2006/relationships/hyperlink" Target="https://www.solarquotes.com.au/inverters/goodwe-review.html" TargetMode="External"/><Relationship Id="rId_hyperlink_26" Type="http://schemas.openxmlformats.org/officeDocument/2006/relationships/hyperlink" Target="https://www.solarquotes.com.au/wp-content/uploads/2021/01/goodwe-et.pdf" TargetMode="External"/><Relationship Id="rId_hyperlink_27" Type="http://schemas.openxmlformats.org/officeDocument/2006/relationships/hyperlink" Target="https://www.solarquotes.com.au/wp-content/uploads/2021/01/goodwe-warranty.pdf" TargetMode="External"/><Relationship Id="rId_hyperlink_28" Type="http://schemas.openxmlformats.org/officeDocument/2006/relationships/hyperlink" Target="https://www.solarquotes.com.au/inverters/goodwe-review.html" TargetMode="External"/><Relationship Id="rId_hyperlink_29" Type="http://schemas.openxmlformats.org/officeDocument/2006/relationships/hyperlink" Target="https://www.solarquotes.com.au/wp-content/uploads/2021/09/GW_EH_Datasheet-EN.pdf" TargetMode="External"/><Relationship Id="rId_hyperlink_30" Type="http://schemas.openxmlformats.org/officeDocument/2006/relationships/hyperlink" Target="https://www.solarquotes.com.au/wp-content/uploads/2021/01/goodwe-warranty.pdf" TargetMode="External"/><Relationship Id="rId_hyperlink_31" Type="http://schemas.openxmlformats.org/officeDocument/2006/relationships/hyperlink" Target="https://www.solarquotes.com.au/inverters/goodwe-review.html" TargetMode="External"/><Relationship Id="rId_hyperlink_32" Type="http://schemas.openxmlformats.org/officeDocument/2006/relationships/hyperlink" Target="https://www.solarquotes.com.au/wp-content/uploads/2023/11/inverter-istore-1ph_2024-FEB24.pdf" TargetMode="External"/><Relationship Id="rId_hyperlink_33" Type="http://schemas.openxmlformats.org/officeDocument/2006/relationships/hyperlink" Target="https://www.solarquotes.com.au/wp-content/uploads/2024/08/istore-pv-products-warranty-oct24-1.pdf" TargetMode="External"/><Relationship Id="rId_hyperlink_34" Type="http://schemas.openxmlformats.org/officeDocument/2006/relationships/hyperlink" Target="https://www.solarquotes.com.au/inverters/istore-review.html" TargetMode="External"/><Relationship Id="rId_hyperlink_35" Type="http://schemas.openxmlformats.org/officeDocument/2006/relationships/hyperlink" Target="https://www.solarquotes.com.au/wp-content/uploads/2024/11/inverter-istore-10k-tech-specs.pdf" TargetMode="External"/><Relationship Id="rId_hyperlink_36" Type="http://schemas.openxmlformats.org/officeDocument/2006/relationships/hyperlink" Target="https://www.solarquotes.com.au/wp-content/uploads/2024/08/istore-pv-products-warranty-oct24-1.pdf" TargetMode="External"/><Relationship Id="rId_hyperlink_37" Type="http://schemas.openxmlformats.org/officeDocument/2006/relationships/hyperlink" Target="https://www.solarquotes.com.au/inverters/istore-review.html" TargetMode="External"/><Relationship Id="rId_hyperlink_38" Type="http://schemas.openxmlformats.org/officeDocument/2006/relationships/hyperlink" Target="https://www.solarquotes.com.au/wp-content/uploads/2020/11/inverter-istore-3ph-feb24-v2.1.pdf" TargetMode="External"/><Relationship Id="rId_hyperlink_39" Type="http://schemas.openxmlformats.org/officeDocument/2006/relationships/hyperlink" Target="https://www.solarquotes.com.au/wp-content/uploads/2024/08/istore-pv-products-warranty-oct24-1.pdf" TargetMode="External"/><Relationship Id="rId_hyperlink_40" Type="http://schemas.openxmlformats.org/officeDocument/2006/relationships/hyperlink" Target="https://www.solarquotes.com.au/inverters/istore-review.html" TargetMode="External"/><Relationship Id="rId_hyperlink_41" Type="http://schemas.openxmlformats.org/officeDocument/2006/relationships/hyperlink" Target="https://www.solarquotes.com.au/wp-content/uploads/2024/11/inverter-istore-10-15-25-3p-Sept24.pdf" TargetMode="External"/><Relationship Id="rId_hyperlink_42" Type="http://schemas.openxmlformats.org/officeDocument/2006/relationships/hyperlink" Target="https://www.solarquotes.com.au/wp-content/uploads/2024/08/istore-pv-products-warranty-oct24-1.pdf" TargetMode="External"/><Relationship Id="rId_hyperlink_43" Type="http://schemas.openxmlformats.org/officeDocument/2006/relationships/hyperlink" Target="https://www.solarquotes.com.au/inverters/istore-review.html" TargetMode="External"/><Relationship Id="rId_hyperlink_44" Type="http://schemas.openxmlformats.org/officeDocument/2006/relationships/hyperlink" Target="https://www.solarquotes.com.au/wp-content/uploads/2023/05/jinko-suntank-hybrid-inverter.pdf" TargetMode="External"/><Relationship Id="rId_hyperlink_45" Type="http://schemas.openxmlformats.org/officeDocument/2006/relationships/hyperlink" Target="https://www.solarquotes.com.au/wp-content/uploads/2023/05/jinko-suntank-warranty.pdf" TargetMode="External"/><Relationship Id="rId_hyperlink_46" Type="http://schemas.openxmlformats.org/officeDocument/2006/relationships/hyperlink" Target="https://www.solarquotes.com.au/panels/jinko-solar-review.html" TargetMode="External"/><Relationship Id="rId_hyperlink_47" Type="http://schemas.openxmlformats.org/officeDocument/2006/relationships/hyperlink" Target="https://www.solarquotes.com.au/wp-content/uploads/2022/02/LGES-5048-datasheet.pdf" TargetMode="External"/><Relationship Id="rId_hyperlink_48" Type="http://schemas.openxmlformats.org/officeDocument/2006/relationships/hyperlink" Target="https://www.solarquotes.com.au/wp-content/uploads/2022/02/LGES-inverter-warranty.pdf" TargetMode="External"/><Relationship Id="rId_hyperlink_49" Type="http://schemas.openxmlformats.org/officeDocument/2006/relationships/hyperlink" Target="https://www.solarquotes.com.au/panels/lg-review.html" TargetMode="External"/><Relationship Id="rId_hyperlink_50" Type="http://schemas.openxmlformats.org/officeDocument/2006/relationships/hyperlink" Target="https://www.solarquotes.com.au/wp-content/uploads/2025/03/Datasheet-SigenStor-EC-SP.pdf" TargetMode="External"/><Relationship Id="rId_hyperlink_51" Type="http://schemas.openxmlformats.org/officeDocument/2006/relationships/hyperlink" Target="https://www.solarquotes.com.au/wp-content/uploads/2025/03/sigenergy-inverter-warranty-25.pdf" TargetMode="External"/><Relationship Id="rId_hyperlink_52" Type="http://schemas.openxmlformats.org/officeDocument/2006/relationships/hyperlink" Target="https://www.solarquotes.com.au/inverters/sigenergy-review.html" TargetMode="External"/><Relationship Id="rId_hyperlink_53" Type="http://schemas.openxmlformats.org/officeDocument/2006/relationships/hyperlink" Target="https://www.solarquotes.com.au/wp-content/uploads/2025/03/Datasheet-SigenStor-EC-TP.pdf" TargetMode="External"/><Relationship Id="rId_hyperlink_54" Type="http://schemas.openxmlformats.org/officeDocument/2006/relationships/hyperlink" Target="https://www.solarquotes.com.au/wp-content/uploads/2025/03/sigenergy-inverter-warranty-25.pdf" TargetMode="External"/><Relationship Id="rId_hyperlink_55" Type="http://schemas.openxmlformats.org/officeDocument/2006/relationships/hyperlink" Target="https://www.solarquotes.com.au/inverters/sigenergy-review.html" TargetMode="External"/><Relationship Id="rId_hyperlink_56" Type="http://schemas.openxmlformats.org/officeDocument/2006/relationships/hyperlink" Target="https://www.solarquotes.com.au/wp-content/uploads/2020/11/se-energy-hub.pdf" TargetMode="External"/><Relationship Id="rId_hyperlink_57" Type="http://schemas.openxmlformats.org/officeDocument/2006/relationships/hyperlink" Target="https://www.solarquotes.com.au/wp-content/uploads/2020/03/solaredge-warranty.pdf" TargetMode="External"/><Relationship Id="rId_hyperlink_58" Type="http://schemas.openxmlformats.org/officeDocument/2006/relationships/hyperlink" Target="https://www.solarquotes.com.au/inverters/solaredge-review.html" TargetMode="External"/><Relationship Id="rId_hyperlink_59" Type="http://schemas.openxmlformats.org/officeDocument/2006/relationships/hyperlink" Target="https://www.solarquotes.com.au/wp-content/uploads/2020/11/se-energy-hub.pdf" TargetMode="External"/><Relationship Id="rId_hyperlink_60" Type="http://schemas.openxmlformats.org/officeDocument/2006/relationships/hyperlink" Target="https://www.solarquotes.com.au/wp-content/uploads/2020/03/solaredge-warranty.pdf" TargetMode="External"/><Relationship Id="rId_hyperlink_61" Type="http://schemas.openxmlformats.org/officeDocument/2006/relationships/hyperlink" Target="https://www.solarquotes.com.au/inverters/solaredge-review.html" TargetMode="External"/><Relationship Id="rId_hyperlink_62" Type="http://schemas.openxmlformats.org/officeDocument/2006/relationships/hyperlink" Target="https://www.solarquotes.com.au/wp-content/uploads/2023/06/Solis_datasheet_S6-EH3P5-10K-H-AU_AUS_V2.1_2023_04.pdf" TargetMode="External"/><Relationship Id="rId_hyperlink_63" Type="http://schemas.openxmlformats.org/officeDocument/2006/relationships/hyperlink" Target="https://www.solarquotes.com.au/wp-content/uploads/2023/01/WARRANTY-TERMS-AND-CONDITIONS-FOR-AUSNZ-ONLY_20240802.pdf" TargetMode="External"/><Relationship Id="rId_hyperlink_64" Type="http://schemas.openxmlformats.org/officeDocument/2006/relationships/hyperlink" Target="https://www.solarquotes.com.au/inverters/solis-review.html" TargetMode="External"/><Relationship Id="rId_hyperlink_65" Type="http://schemas.openxmlformats.org/officeDocument/2006/relationships/hyperlink" Target="https://www.solarquotes.com.au/wp-content/uploads/2023/01/sungrow-shrs-hybrid.pdf" TargetMode="External"/><Relationship Id="rId_hyperlink_66" Type="http://schemas.openxmlformats.org/officeDocument/2006/relationships/hyperlink" Target="https://www.solarquotes.com.au/wp-content/uploads/2023/01/sungrow-warranty-v3.pdf" TargetMode="External"/><Relationship Id="rId_hyperlink_67" Type="http://schemas.openxmlformats.org/officeDocument/2006/relationships/hyperlink" Target="https://www.solarquotes.com.au/inverters/sungrow-review.html" TargetMode="External"/><Relationship Id="rId_hyperlink_68" Type="http://schemas.openxmlformats.org/officeDocument/2006/relationships/hyperlink" Target="https://www.solarquotes.com.au/wp-content/uploads/2023/10/Sungrow-SHRS-8.010.0.pdf" TargetMode="External"/><Relationship Id="rId_hyperlink_69" Type="http://schemas.openxmlformats.org/officeDocument/2006/relationships/hyperlink" Target="https://www.solarquotes.com.au/wp-content/uploads/2023/01/sungrow-warranty-v3.pdf" TargetMode="External"/><Relationship Id="rId_hyperlink_70" Type="http://schemas.openxmlformats.org/officeDocument/2006/relationships/hyperlink" Target="https://www.solarquotes.com.au/inverters/sungrow-review.html" TargetMode="External"/><Relationship Id="rId_hyperlink_71" Type="http://schemas.openxmlformats.org/officeDocument/2006/relationships/hyperlink" Target="https://www.solarquotes.com.au/wp-content/uploads/2021/01/sungrow-3-phase-RT.pdf" TargetMode="External"/><Relationship Id="rId_hyperlink_72" Type="http://schemas.openxmlformats.org/officeDocument/2006/relationships/hyperlink" Target="https://www.solarquotes.com.au/wp-content/uploads/2021/01/sungrow-warranty.pdf" TargetMode="External"/><Relationship Id="rId_hyperlink_73" Type="http://schemas.openxmlformats.org/officeDocument/2006/relationships/hyperlink" Target="https://www.solarquotes.com.au/inverters/sungrow-review.html" TargetMode="External"/><Relationship Id="rId_hyperlink_74" Type="http://schemas.openxmlformats.org/officeDocument/2006/relationships/hyperlink" Target="https://www.solarquotes.com.au/wp-content/uploads/2024/05/sungrow-sht.pdf" TargetMode="External"/><Relationship Id="rId_hyperlink_75" Type="http://schemas.openxmlformats.org/officeDocument/2006/relationships/hyperlink" Target="https://www.solarquotes.com.au/wp-content/uploads/2024/05/WD_202404_Term_Sungrow-s-Inverters-10-Year-Limited-Warraty_V4.2.pdf" TargetMode="External"/><Relationship Id="rId_hyperlink_76" Type="http://schemas.openxmlformats.org/officeDocument/2006/relationships/hyperlink" Target="https://www.solarquotes.com.au/inverters/sungrow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27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</row>
    <row r="3" spans="1:52">
      <c r="A3" s="1" t="s">
        <v>23</v>
      </c>
      <c r="B3" s="1" t="s">
        <v>24</v>
      </c>
      <c r="C3" s="1" t="s">
        <v>25</v>
      </c>
      <c r="D3" s="1" t="s">
        <v>26</v>
      </c>
      <c r="E3" s="1" t="s">
        <v>27</v>
      </c>
      <c r="F3" s="1" t="s">
        <v>28</v>
      </c>
      <c r="G3" s="1" t="s">
        <v>29</v>
      </c>
      <c r="H3" s="1" t="s">
        <v>30</v>
      </c>
      <c r="I3" s="1" t="s">
        <v>31</v>
      </c>
      <c r="J3" s="1">
        <v>2</v>
      </c>
      <c r="K3" s="1" t="s">
        <v>32</v>
      </c>
      <c r="L3" s="1" t="s">
        <v>33</v>
      </c>
      <c r="M3" s="1" t="s">
        <v>34</v>
      </c>
      <c r="N3" s="1" t="s">
        <v>35</v>
      </c>
      <c r="O3" s="1" t="s">
        <v>36</v>
      </c>
      <c r="P3" s="1" t="s">
        <v>37</v>
      </c>
      <c r="Q3" s="1" t="s">
        <v>38</v>
      </c>
      <c r="R3" s="1" t="s">
        <v>39</v>
      </c>
      <c r="S3" s="1" t="s">
        <v>37</v>
      </c>
      <c r="T3" s="2" t="str">
        <f>HYPERLINK("https://www.solarquotes.com.au/wp-content/uploads/2020/11/delta-hybrid-datasheet.pdf","Yes")</f>
        <v>Yes</v>
      </c>
      <c r="U3" s="2" t="str">
        <f>HYPERLINK("https://www.solarquotes.com.au/wp-content/uploads/2020/11/delta-hybrid-warranty.pdf","Yes")</f>
        <v>Yes</v>
      </c>
      <c r="V3" s="2" t="str">
        <f>HYPERLINK("https://www.solarquotes.com.au/inverters/delta-review.html","Here")</f>
        <v>Here</v>
      </c>
    </row>
    <row r="4" spans="1:52">
      <c r="A4" s="1" t="s">
        <v>40</v>
      </c>
      <c r="B4" s="1" t="s">
        <v>41</v>
      </c>
      <c r="C4" s="1" t="s">
        <v>42</v>
      </c>
      <c r="D4" s="1" t="s">
        <v>43</v>
      </c>
      <c r="E4" s="1" t="s">
        <v>44</v>
      </c>
      <c r="F4" s="1" t="s">
        <v>45</v>
      </c>
      <c r="G4" s="1" t="s">
        <v>46</v>
      </c>
      <c r="H4" s="1" t="s">
        <v>30</v>
      </c>
      <c r="I4" s="1" t="s">
        <v>31</v>
      </c>
      <c r="J4" s="1">
        <v>4</v>
      </c>
      <c r="K4" s="1" t="s">
        <v>47</v>
      </c>
      <c r="L4" s="1" t="s">
        <v>48</v>
      </c>
      <c r="M4" s="1" t="s">
        <v>34</v>
      </c>
      <c r="N4" s="1" t="s">
        <v>49</v>
      </c>
      <c r="O4" s="1" t="s">
        <v>36</v>
      </c>
      <c r="P4" s="1" t="s">
        <v>37</v>
      </c>
      <c r="Q4" s="1" t="s">
        <v>50</v>
      </c>
      <c r="R4" s="1" t="s">
        <v>51</v>
      </c>
      <c r="S4" s="1" t="s">
        <v>52</v>
      </c>
      <c r="T4" s="2" t="str">
        <f>HYPERLINK("https://www.solarquotes.com.au/wp-content/uploads/2022/05/H8E-H10E_series_datasheet_rev09.pdf","Yes")</f>
        <v>Yes</v>
      </c>
      <c r="U4" s="2" t="str">
        <f>HYPERLINK("https://www.solarquotes.com.au/wp-content/uploads/2022/05/delta-warranty-latest.pdf","Yes")</f>
        <v>Yes</v>
      </c>
      <c r="V4" s="2" t="str">
        <f>HYPERLINK("https://www.solarquotes.com.au/inverters/delta-review.html","Here")</f>
        <v>Here</v>
      </c>
    </row>
    <row r="5" spans="1:52">
      <c r="A5" s="1" t="s">
        <v>53</v>
      </c>
      <c r="B5" s="1" t="s">
        <v>54</v>
      </c>
      <c r="C5" s="1" t="s">
        <v>55</v>
      </c>
      <c r="D5" s="1" t="s">
        <v>56</v>
      </c>
      <c r="E5" s="1" t="s">
        <v>56</v>
      </c>
      <c r="F5" s="1" t="s">
        <v>57</v>
      </c>
      <c r="G5" s="1" t="s">
        <v>56</v>
      </c>
      <c r="H5" s="1" t="s">
        <v>58</v>
      </c>
      <c r="I5" s="1" t="s">
        <v>59</v>
      </c>
      <c r="J5" s="1">
        <v>2</v>
      </c>
      <c r="K5" s="1" t="s">
        <v>60</v>
      </c>
      <c r="L5" s="1" t="s">
        <v>61</v>
      </c>
      <c r="M5" s="1" t="s">
        <v>62</v>
      </c>
      <c r="N5" s="1" t="s">
        <v>63</v>
      </c>
      <c r="O5" s="1" t="s">
        <v>64</v>
      </c>
      <c r="P5" s="1" t="s">
        <v>65</v>
      </c>
      <c r="Q5" s="1" t="s">
        <v>66</v>
      </c>
      <c r="R5" s="1" t="s">
        <v>67</v>
      </c>
      <c r="S5" s="1" t="s">
        <v>68</v>
      </c>
      <c r="T5" s="2" t="str">
        <f>HYPERLINK("https://www.solarquotes.com.au/wp-content/uploads/2021/01/fronius-symo-datasheet.pdf","Yes")</f>
        <v>Yes</v>
      </c>
      <c r="U5" s="2" t="str">
        <f>HYPERLINK("https://www.solarquotes.com.au/wp-content/uploads/2021/01/fronius-warranty-aus.pdf","Yes")</f>
        <v>Yes</v>
      </c>
      <c r="V5" s="2" t="str">
        <f>HYPERLINK("https://www.solarquotes.com.au/inverters/fronius-review.html","Here")</f>
        <v>Here</v>
      </c>
    </row>
    <row r="6" spans="1:52">
      <c r="A6" s="1" t="s">
        <v>69</v>
      </c>
      <c r="B6" s="1" t="s">
        <v>70</v>
      </c>
      <c r="C6" s="1" t="s">
        <v>71</v>
      </c>
      <c r="D6" s="1" t="s">
        <v>72</v>
      </c>
      <c r="E6" s="1" t="s">
        <v>72</v>
      </c>
      <c r="F6" s="1" t="s">
        <v>73</v>
      </c>
      <c r="G6" s="1" t="s">
        <v>72</v>
      </c>
      <c r="H6" s="1" t="s">
        <v>58</v>
      </c>
      <c r="I6" s="1" t="s">
        <v>74</v>
      </c>
      <c r="J6" s="1">
        <v>2</v>
      </c>
      <c r="K6" s="1" t="s">
        <v>75</v>
      </c>
      <c r="L6" s="1" t="s">
        <v>76</v>
      </c>
      <c r="M6" s="1" t="s">
        <v>62</v>
      </c>
      <c r="N6" s="1" t="s">
        <v>63</v>
      </c>
      <c r="O6" s="1" t="s">
        <v>36</v>
      </c>
      <c r="P6" s="1" t="s">
        <v>65</v>
      </c>
      <c r="Q6" s="1" t="s">
        <v>66</v>
      </c>
      <c r="R6" s="1" t="s">
        <v>67</v>
      </c>
      <c r="S6" s="1" t="s">
        <v>68</v>
      </c>
      <c r="T6" s="2" t="str">
        <f>HYPERLINK("https://www.solarquotes.com.au/wp-content/uploads/2021/01/fronius-primo-datasheet.pdf","Yes")</f>
        <v>Yes</v>
      </c>
      <c r="U6" s="2" t="str">
        <f>HYPERLINK("https://www.solarquotes.com.au/wp-content/uploads/2021/01/fronius-warranty-aus.pdf","Yes")</f>
        <v>Yes</v>
      </c>
      <c r="V6" s="2" t="str">
        <f>HYPERLINK("https://www.solarquotes.com.au/inverters/fronius-review.html","Here")</f>
        <v>Here</v>
      </c>
    </row>
    <row r="7" spans="1:52">
      <c r="A7" s="1" t="s">
        <v>77</v>
      </c>
      <c r="B7" s="1" t="s">
        <v>78</v>
      </c>
      <c r="C7" s="1" t="s">
        <v>79</v>
      </c>
      <c r="D7" s="1" t="s">
        <v>80</v>
      </c>
      <c r="E7" s="1" t="s">
        <v>81</v>
      </c>
      <c r="F7" s="1" t="s">
        <v>82</v>
      </c>
      <c r="G7" s="1" t="s">
        <v>80</v>
      </c>
      <c r="H7" s="1" t="s">
        <v>83</v>
      </c>
      <c r="I7" s="1" t="s">
        <v>74</v>
      </c>
      <c r="J7" s="1">
        <v>4</v>
      </c>
      <c r="K7" s="1" t="s">
        <v>84</v>
      </c>
      <c r="L7" s="1">
        <v>32.3</v>
      </c>
      <c r="M7" s="1" t="s">
        <v>34</v>
      </c>
      <c r="N7" s="1" t="s">
        <v>85</v>
      </c>
      <c r="O7" s="1" t="s">
        <v>86</v>
      </c>
      <c r="Q7" s="1" t="s">
        <v>87</v>
      </c>
      <c r="R7" s="1" t="s">
        <v>39</v>
      </c>
      <c r="S7" s="1" t="s">
        <v>88</v>
      </c>
      <c r="T7" s="2" t="str">
        <f>HYPERLINK("https://www.solarquotes.com.au/wp-content/uploads/2022/11/GEH-5-10kW_AU.pdf","Yes")</f>
        <v>Yes</v>
      </c>
      <c r="U7" s="2" t="str">
        <f>HYPERLINK("https://www.solarquotes.com.au/wp-content/uploads/2022/11/Limited-Warranty-for-GE-Solar-Inverter-in-Australia-Rev-2.7.pdf","Yes")</f>
        <v>Yes</v>
      </c>
      <c r="V7" s="2" t="str">
        <f>HYPERLINK("https://www.solarquotes.com.au/inverters/ge-review.html","Here")</f>
        <v>Here</v>
      </c>
    </row>
    <row r="8" spans="1:52">
      <c r="A8" s="1" t="s">
        <v>89</v>
      </c>
      <c r="B8" s="1" t="s">
        <v>90</v>
      </c>
      <c r="C8" s="1" t="s">
        <v>91</v>
      </c>
      <c r="D8" s="1" t="s">
        <v>72</v>
      </c>
      <c r="E8" s="1" t="s">
        <v>72</v>
      </c>
      <c r="F8" s="1" t="s">
        <v>92</v>
      </c>
      <c r="G8" s="1" t="s">
        <v>72</v>
      </c>
      <c r="H8" s="1" t="s">
        <v>93</v>
      </c>
      <c r="I8" s="1" t="s">
        <v>74</v>
      </c>
      <c r="J8" s="1">
        <v>2</v>
      </c>
      <c r="K8" s="1" t="s">
        <v>94</v>
      </c>
      <c r="L8" s="1" t="s">
        <v>95</v>
      </c>
      <c r="M8" s="1" t="s">
        <v>34</v>
      </c>
      <c r="N8" s="1" t="s">
        <v>96</v>
      </c>
      <c r="O8" s="1" t="s">
        <v>86</v>
      </c>
      <c r="Q8" s="1" t="s">
        <v>97</v>
      </c>
      <c r="R8" s="1" t="s">
        <v>51</v>
      </c>
      <c r="S8" s="1" t="s">
        <v>37</v>
      </c>
      <c r="T8" s="2" t="str">
        <f>HYPERLINK("https://www.solarquotes.com.au/wp-content/uploads/2023/01/goodwe-es-g2.pdf","Yes")</f>
        <v>Yes</v>
      </c>
      <c r="U8" s="2" t="str">
        <f>HYPERLINK("https://www.solarquotes.com.au/wp-content/uploads/2023/01/GOODWE-Limited-Warranty-for-Inverter-System-AUNZ-1.pdf","Yes")</f>
        <v>Yes</v>
      </c>
      <c r="V8" s="2" t="str">
        <f>HYPERLINK("https://www.solarquotes.com.au/inverters/goodwe-review.html","Here")</f>
        <v>Here</v>
      </c>
    </row>
    <row r="9" spans="1:52">
      <c r="A9" s="1" t="s">
        <v>98</v>
      </c>
      <c r="B9" s="1" t="s">
        <v>99</v>
      </c>
      <c r="C9" s="1" t="s">
        <v>100</v>
      </c>
      <c r="D9" s="1" t="s">
        <v>101</v>
      </c>
      <c r="E9" s="1" t="s">
        <v>101</v>
      </c>
      <c r="F9" s="1" t="s">
        <v>102</v>
      </c>
      <c r="G9" s="1" t="s">
        <v>101</v>
      </c>
      <c r="H9" s="1" t="s">
        <v>103</v>
      </c>
      <c r="I9" s="1" t="s">
        <v>74</v>
      </c>
      <c r="J9" s="1">
        <v>4</v>
      </c>
      <c r="K9" s="1" t="s">
        <v>104</v>
      </c>
      <c r="L9" s="1" t="s">
        <v>105</v>
      </c>
      <c r="M9" s="1" t="s">
        <v>34</v>
      </c>
      <c r="N9" s="1" t="s">
        <v>96</v>
      </c>
      <c r="O9" s="1" t="s">
        <v>86</v>
      </c>
      <c r="Q9" s="1" t="s">
        <v>97</v>
      </c>
      <c r="R9" s="1" t="s">
        <v>51</v>
      </c>
      <c r="S9" s="1" t="s">
        <v>37</v>
      </c>
      <c r="T9" s="2" t="str">
        <f>HYPERLINK("https://www.solarquotes.com.au/wp-content/uploads/2025/07/GW_EHB_Datasheet-AU.pdf","Yes")</f>
        <v>Yes</v>
      </c>
      <c r="U9" s="2" t="str">
        <f>HYPERLINK("https://www.solarquotes.com.au/wp-content/uploads/2025/07/GOODWE-Limited-Warranty-for-Inverter-System-AUNZ-2.pdf","Yes")</f>
        <v>Yes</v>
      </c>
      <c r="V9" s="2" t="str">
        <f>HYPERLINK("https://www.solarquotes.com.au/inverters/goodwe-review.html","Here")</f>
        <v>Here</v>
      </c>
    </row>
    <row r="10" spans="1:52">
      <c r="A10" s="1" t="s">
        <v>106</v>
      </c>
      <c r="B10" s="1" t="s">
        <v>107</v>
      </c>
      <c r="C10" s="1" t="s">
        <v>108</v>
      </c>
      <c r="D10" s="1" t="s">
        <v>109</v>
      </c>
      <c r="E10" s="1" t="s">
        <v>110</v>
      </c>
      <c r="F10" s="1" t="s">
        <v>111</v>
      </c>
      <c r="G10" s="1" t="s">
        <v>112</v>
      </c>
      <c r="H10" s="1" t="s">
        <v>30</v>
      </c>
      <c r="I10" s="1" t="s">
        <v>59</v>
      </c>
      <c r="J10" s="1" t="s">
        <v>113</v>
      </c>
      <c r="K10" s="1" t="s">
        <v>114</v>
      </c>
      <c r="L10" s="1" t="s">
        <v>115</v>
      </c>
      <c r="M10" s="1" t="s">
        <v>116</v>
      </c>
      <c r="N10" s="1" t="s">
        <v>117</v>
      </c>
      <c r="O10" s="1" t="s">
        <v>118</v>
      </c>
      <c r="Q10" s="1" t="s">
        <v>97</v>
      </c>
      <c r="R10" s="1" t="s">
        <v>51</v>
      </c>
      <c r="S10" s="1" t="s">
        <v>119</v>
      </c>
      <c r="T10" s="2" t="str">
        <f>HYPERLINK("https://www.solarquotes.com.au/wp-content/uploads/2024/12/GW_ET-G2_Datasheet-AU_C.pdf","Yes")</f>
        <v>Yes</v>
      </c>
      <c r="U10" s="2" t="str">
        <f>HYPERLINK("https://www.solarquotes.com.au/wp-content/uploads/2024/12/goodwe-warranty-2024-11.pdf","Yes")</f>
        <v>Yes</v>
      </c>
      <c r="V10" s="2" t="str">
        <f>HYPERLINK("https://www.solarquotes.com.au/inverters/goodwe-review.html","Here")</f>
        <v>Here</v>
      </c>
    </row>
    <row r="11" spans="1:52">
      <c r="A11" s="1" t="s">
        <v>120</v>
      </c>
      <c r="B11" s="1" t="s">
        <v>121</v>
      </c>
      <c r="C11" s="1" t="s">
        <v>122</v>
      </c>
      <c r="D11" s="1" t="s">
        <v>56</v>
      </c>
      <c r="E11" s="1" t="s">
        <v>56</v>
      </c>
      <c r="F11" s="1" t="s">
        <v>123</v>
      </c>
      <c r="G11" s="1" t="s">
        <v>56</v>
      </c>
      <c r="H11" s="1" t="s">
        <v>93</v>
      </c>
      <c r="I11" s="1" t="s">
        <v>59</v>
      </c>
      <c r="J11" s="1">
        <v>2</v>
      </c>
      <c r="K11" s="1" t="s">
        <v>124</v>
      </c>
      <c r="L11" s="1" t="s">
        <v>33</v>
      </c>
      <c r="M11" s="1" t="s">
        <v>34</v>
      </c>
      <c r="N11" s="1" t="s">
        <v>117</v>
      </c>
      <c r="O11" s="1" t="s">
        <v>125</v>
      </c>
      <c r="Q11" s="1" t="s">
        <v>97</v>
      </c>
      <c r="R11" s="1" t="s">
        <v>39</v>
      </c>
      <c r="S11" s="1" t="s">
        <v>37</v>
      </c>
      <c r="T11" s="2" t="str">
        <f>HYPERLINK("https://www.solarquotes.com.au/wp-content/uploads/2021/01/goodwe-et.pdf","Yes")</f>
        <v>Yes</v>
      </c>
      <c r="U11" s="2" t="str">
        <f>HYPERLINK("https://www.solarquotes.com.au/wp-content/uploads/2021/01/goodwe-warranty.pdf","Yes")</f>
        <v>Yes</v>
      </c>
      <c r="V11" s="2" t="str">
        <f>HYPERLINK("https://www.solarquotes.com.au/inverters/goodwe-review.html","Here")</f>
        <v>Here</v>
      </c>
    </row>
    <row r="12" spans="1:52">
      <c r="A12" s="1" t="s">
        <v>126</v>
      </c>
      <c r="B12" s="1" t="s">
        <v>127</v>
      </c>
      <c r="C12" s="1" t="s">
        <v>91</v>
      </c>
      <c r="D12" s="1" t="s">
        <v>72</v>
      </c>
      <c r="E12" s="1" t="s">
        <v>72</v>
      </c>
      <c r="F12" s="1" t="s">
        <v>128</v>
      </c>
      <c r="G12" s="1" t="s">
        <v>72</v>
      </c>
      <c r="H12" s="1" t="s">
        <v>93</v>
      </c>
      <c r="I12" s="1" t="s">
        <v>74</v>
      </c>
      <c r="J12" s="1">
        <v>2</v>
      </c>
      <c r="K12" s="1" t="s">
        <v>129</v>
      </c>
      <c r="L12" s="1" t="s">
        <v>130</v>
      </c>
      <c r="M12" s="1" t="s">
        <v>34</v>
      </c>
      <c r="N12" s="1" t="s">
        <v>117</v>
      </c>
      <c r="O12" s="1" t="s">
        <v>125</v>
      </c>
      <c r="Q12" s="1" t="s">
        <v>97</v>
      </c>
      <c r="R12" s="1" t="s">
        <v>39</v>
      </c>
      <c r="S12" s="1" t="s">
        <v>37</v>
      </c>
      <c r="T12" s="2" t="str">
        <f>HYPERLINK("https://www.solarquotes.com.au/wp-content/uploads/2021/09/GW_EH_Datasheet-EN.pdf","Yes")</f>
        <v>Yes</v>
      </c>
      <c r="U12" s="2" t="str">
        <f>HYPERLINK("https://www.solarquotes.com.au/wp-content/uploads/2021/01/goodwe-warranty.pdf","Yes")</f>
        <v>Yes</v>
      </c>
      <c r="V12" s="2" t="str">
        <f>HYPERLINK("https://www.solarquotes.com.au/inverters/goodwe-review.html","Here")</f>
        <v>Here</v>
      </c>
    </row>
    <row r="13" spans="1:52">
      <c r="A13" s="1" t="s">
        <v>131</v>
      </c>
      <c r="B13" s="1" t="s">
        <v>132</v>
      </c>
      <c r="C13" s="1" t="s">
        <v>133</v>
      </c>
      <c r="D13" s="1" t="s">
        <v>72</v>
      </c>
      <c r="E13" s="1" t="s">
        <v>92</v>
      </c>
      <c r="F13" s="1" t="s">
        <v>134</v>
      </c>
      <c r="G13" s="1" t="s">
        <v>92</v>
      </c>
      <c r="H13" s="1" t="s">
        <v>135</v>
      </c>
      <c r="I13" s="1" t="s">
        <v>136</v>
      </c>
      <c r="J13" s="1">
        <v>2</v>
      </c>
      <c r="K13" s="1" t="s">
        <v>137</v>
      </c>
      <c r="L13" s="1" t="s">
        <v>138</v>
      </c>
      <c r="M13" s="1" t="s">
        <v>34</v>
      </c>
      <c r="N13" s="1" t="s">
        <v>35</v>
      </c>
      <c r="O13" s="1" t="s">
        <v>125</v>
      </c>
      <c r="P13" s="1" t="s">
        <v>139</v>
      </c>
      <c r="Q13" s="1" t="s">
        <v>140</v>
      </c>
      <c r="R13" s="1" t="s">
        <v>141</v>
      </c>
      <c r="S13" s="1" t="s">
        <v>142</v>
      </c>
      <c r="T13" s="2" t="str">
        <f>HYPERLINK("https://www.solarquotes.com.au/wp-content/uploads/2023/11/inverter-istore-1ph_2024-FEB24.pdf","Yes")</f>
        <v>Yes</v>
      </c>
      <c r="U13" s="2" t="str">
        <f>HYPERLINK("https://www.solarquotes.com.au/wp-content/uploads/2024/08/istore-pv-products-warranty-oct24-1.pdf","Yes")</f>
        <v>Yes</v>
      </c>
      <c r="V13" s="2" t="str">
        <f>HYPERLINK("https://www.solarquotes.com.au/inverters/istore-review.html","Here")</f>
        <v>Here</v>
      </c>
    </row>
    <row r="14" spans="1:52">
      <c r="A14" s="1" t="s">
        <v>143</v>
      </c>
      <c r="B14" s="1" t="s">
        <v>144</v>
      </c>
      <c r="C14" s="1" t="s">
        <v>145</v>
      </c>
      <c r="D14" s="1" t="s">
        <v>146</v>
      </c>
      <c r="E14" s="1" t="s">
        <v>147</v>
      </c>
      <c r="F14" s="1" t="s">
        <v>148</v>
      </c>
      <c r="G14" s="1" t="s">
        <v>146</v>
      </c>
      <c r="H14" s="1" t="s">
        <v>135</v>
      </c>
      <c r="I14" s="1" t="s">
        <v>136</v>
      </c>
      <c r="J14" s="1">
        <v>3</v>
      </c>
      <c r="K14" s="1" t="s">
        <v>149</v>
      </c>
      <c r="L14" s="1" t="s">
        <v>150</v>
      </c>
      <c r="M14" s="1" t="s">
        <v>116</v>
      </c>
      <c r="N14" s="1" t="s">
        <v>35</v>
      </c>
      <c r="O14" s="1" t="s">
        <v>125</v>
      </c>
      <c r="P14" s="1" t="s">
        <v>139</v>
      </c>
      <c r="Q14" s="1" t="s">
        <v>140</v>
      </c>
      <c r="R14" s="1" t="s">
        <v>141</v>
      </c>
      <c r="S14" s="1" t="s">
        <v>142</v>
      </c>
      <c r="T14" s="2" t="str">
        <f>HYPERLINK("https://www.solarquotes.com.au/wp-content/uploads/2024/11/inverter-istore-10k-tech-specs.pdf","Yes")</f>
        <v>Yes</v>
      </c>
      <c r="U14" s="2" t="str">
        <f>HYPERLINK("https://www.solarquotes.com.au/wp-content/uploads/2024/08/istore-pv-products-warranty-oct24-1.pdf","Yes")</f>
        <v>Yes</v>
      </c>
      <c r="V14" s="2" t="str">
        <f>HYPERLINK("https://www.solarquotes.com.au/inverters/istore-review.html","Here")</f>
        <v>Here</v>
      </c>
    </row>
    <row r="15" spans="1:52">
      <c r="A15" s="1" t="s">
        <v>151</v>
      </c>
      <c r="B15" s="1" t="s">
        <v>152</v>
      </c>
      <c r="C15" s="1" t="s">
        <v>153</v>
      </c>
      <c r="D15" s="1" t="s">
        <v>72</v>
      </c>
      <c r="E15" s="1" t="s">
        <v>72</v>
      </c>
      <c r="F15" s="1" t="s">
        <v>134</v>
      </c>
      <c r="G15" s="1" t="s">
        <v>154</v>
      </c>
      <c r="H15" s="1" t="s">
        <v>135</v>
      </c>
      <c r="I15" s="1" t="s">
        <v>155</v>
      </c>
      <c r="J15" s="1">
        <v>2</v>
      </c>
      <c r="K15" s="1" t="s">
        <v>156</v>
      </c>
      <c r="L15" s="1" t="s">
        <v>130</v>
      </c>
      <c r="M15" s="1" t="s">
        <v>34</v>
      </c>
      <c r="N15" s="1" t="s">
        <v>35</v>
      </c>
      <c r="O15" s="1" t="s">
        <v>125</v>
      </c>
      <c r="P15" s="1" t="s">
        <v>37</v>
      </c>
      <c r="Q15" s="1" t="s">
        <v>140</v>
      </c>
      <c r="R15" s="1" t="s">
        <v>141</v>
      </c>
      <c r="S15" s="1" t="s">
        <v>142</v>
      </c>
      <c r="T15" s="2" t="str">
        <f>HYPERLINK("https://www.solarquotes.com.au/wp-content/uploads/2020/11/inverter-istore-3ph-feb24-v2.1.pdf","Yes")</f>
        <v>Yes</v>
      </c>
      <c r="U15" s="2" t="str">
        <f>HYPERLINK("https://www.solarquotes.com.au/wp-content/uploads/2024/08/istore-pv-products-warranty-oct24-1.pdf","Yes")</f>
        <v>Yes</v>
      </c>
      <c r="V15" s="2" t="str">
        <f>HYPERLINK("https://www.solarquotes.com.au/inverters/istore-review.html","Here")</f>
        <v>Here</v>
      </c>
    </row>
    <row r="16" spans="1:52">
      <c r="A16" s="1" t="s">
        <v>157</v>
      </c>
      <c r="B16" s="1" t="s">
        <v>158</v>
      </c>
      <c r="C16" s="1" t="s">
        <v>159</v>
      </c>
      <c r="D16" s="1" t="s">
        <v>160</v>
      </c>
      <c r="E16" s="1" t="s">
        <v>161</v>
      </c>
      <c r="F16" s="1" t="s">
        <v>162</v>
      </c>
      <c r="G16" s="1" t="s">
        <v>163</v>
      </c>
      <c r="H16" s="1" t="s">
        <v>135</v>
      </c>
      <c r="I16" s="1" t="s">
        <v>155</v>
      </c>
      <c r="J16" s="1">
        <v>2</v>
      </c>
      <c r="K16" s="1" t="s">
        <v>164</v>
      </c>
      <c r="L16" s="1" t="s">
        <v>165</v>
      </c>
      <c r="M16" s="1" t="s">
        <v>116</v>
      </c>
      <c r="N16" s="1" t="s">
        <v>35</v>
      </c>
      <c r="O16" s="1" t="s">
        <v>166</v>
      </c>
      <c r="P16" s="1" t="s">
        <v>37</v>
      </c>
      <c r="Q16" s="1" t="s">
        <v>140</v>
      </c>
      <c r="R16" s="1" t="s">
        <v>141</v>
      </c>
      <c r="S16" s="1" t="s">
        <v>142</v>
      </c>
      <c r="T16" s="2" t="str">
        <f>HYPERLINK("https://www.solarquotes.com.au/wp-content/uploads/2024/11/inverter-istore-10-15-25-3p-Sept24.pdf","Yes")</f>
        <v>Yes</v>
      </c>
      <c r="U16" s="2" t="str">
        <f>HYPERLINK("https://www.solarquotes.com.au/wp-content/uploads/2024/08/istore-pv-products-warranty-oct24-1.pdf","Yes")</f>
        <v>Yes</v>
      </c>
      <c r="V16" s="2" t="str">
        <f>HYPERLINK("https://www.solarquotes.com.au/inverters/istore-review.html","Here")</f>
        <v>Here</v>
      </c>
    </row>
    <row r="17" spans="1:52">
      <c r="A17" s="1" t="s">
        <v>167</v>
      </c>
      <c r="B17" s="1" t="s">
        <v>168</v>
      </c>
      <c r="C17" s="1" t="s">
        <v>169</v>
      </c>
      <c r="D17" s="1" t="s">
        <v>72</v>
      </c>
      <c r="E17" s="1" t="s">
        <v>170</v>
      </c>
      <c r="F17" s="1" t="s">
        <v>171</v>
      </c>
      <c r="G17" s="1" t="s">
        <v>170</v>
      </c>
      <c r="H17" s="1" t="s">
        <v>30</v>
      </c>
      <c r="I17" s="1" t="s">
        <v>31</v>
      </c>
      <c r="J17" s="1">
        <v>2</v>
      </c>
      <c r="K17" s="1" t="s">
        <v>172</v>
      </c>
      <c r="L17" s="1" t="s">
        <v>173</v>
      </c>
      <c r="M17" s="1" t="s">
        <v>174</v>
      </c>
      <c r="N17" s="1" t="s">
        <v>175</v>
      </c>
      <c r="O17" s="1" t="s">
        <v>176</v>
      </c>
      <c r="P17" s="1" t="s">
        <v>65</v>
      </c>
      <c r="Q17" s="1" t="s">
        <v>177</v>
      </c>
      <c r="R17" s="1" t="s">
        <v>51</v>
      </c>
      <c r="S17" s="1" t="s">
        <v>178</v>
      </c>
      <c r="T17" s="2" t="str">
        <f>HYPERLINK("https://www.solarquotes.com.au/wp-content/uploads/2023/05/jinko-suntank-hybrid-inverter.pdf","Yes")</f>
        <v>Yes</v>
      </c>
      <c r="U17" s="2" t="str">
        <f>HYPERLINK("https://www.solarquotes.com.au/wp-content/uploads/2023/05/jinko-suntank-warranty.pdf","Yes")</f>
        <v>Yes</v>
      </c>
      <c r="V17" s="2" t="str">
        <f>HYPERLINK("https://www.solarquotes.com.au/panels/jinko-solar-review.html","Here")</f>
        <v>Here</v>
      </c>
    </row>
    <row r="18" spans="1:52">
      <c r="A18" s="1" t="s">
        <v>179</v>
      </c>
      <c r="B18" s="1" t="s">
        <v>180</v>
      </c>
      <c r="C18" s="1" t="s">
        <v>181</v>
      </c>
      <c r="D18" s="1" t="s">
        <v>182</v>
      </c>
      <c r="E18" s="1" t="s">
        <v>183</v>
      </c>
      <c r="F18" s="1" t="s">
        <v>184</v>
      </c>
      <c r="G18" s="1" t="s">
        <v>183</v>
      </c>
      <c r="H18" s="1" t="s">
        <v>30</v>
      </c>
      <c r="I18" s="1" t="s">
        <v>74</v>
      </c>
      <c r="J18" s="1">
        <v>2</v>
      </c>
      <c r="K18" s="1" t="s">
        <v>185</v>
      </c>
      <c r="L18" s="1" t="s">
        <v>33</v>
      </c>
      <c r="M18" s="1" t="s">
        <v>174</v>
      </c>
      <c r="N18" s="1" t="s">
        <v>186</v>
      </c>
      <c r="O18" s="1" t="s">
        <v>86</v>
      </c>
      <c r="Q18" s="1" t="s">
        <v>187</v>
      </c>
      <c r="R18" s="1" t="s">
        <v>51</v>
      </c>
      <c r="S18" s="1" t="s">
        <v>188</v>
      </c>
      <c r="T18" s="2" t="str">
        <f>HYPERLINK("https://www.solarquotes.com.au/wp-content/uploads/2022/02/LGES-5048-datasheet.pdf","Yes")</f>
        <v>Yes</v>
      </c>
      <c r="U18" s="2" t="str">
        <f>HYPERLINK("https://www.solarquotes.com.au/wp-content/uploads/2022/02/LGES-inverter-warranty.pdf","Yes")</f>
        <v>Yes</v>
      </c>
      <c r="V18" s="2" t="str">
        <f>HYPERLINK("https://www.solarquotes.com.au/panels/lg-review.html","Here")</f>
        <v>Here</v>
      </c>
    </row>
    <row r="19" spans="1:52">
      <c r="A19" s="1" t="s">
        <v>189</v>
      </c>
      <c r="B19" s="1" t="s">
        <v>190</v>
      </c>
      <c r="C19" s="1" t="s">
        <v>191</v>
      </c>
      <c r="D19" s="1" t="s">
        <v>192</v>
      </c>
      <c r="E19" s="1" t="s">
        <v>193</v>
      </c>
      <c r="F19" s="1" t="s">
        <v>194</v>
      </c>
      <c r="G19" s="1" t="s">
        <v>195</v>
      </c>
      <c r="H19" s="1" t="s">
        <v>30</v>
      </c>
      <c r="I19" s="1" t="s">
        <v>74</v>
      </c>
      <c r="J19" s="1" t="s">
        <v>196</v>
      </c>
      <c r="K19" s="1" t="s">
        <v>197</v>
      </c>
      <c r="L19" s="1" t="s">
        <v>198</v>
      </c>
      <c r="M19" s="1" t="s">
        <v>116</v>
      </c>
      <c r="N19" s="1" t="s">
        <v>199</v>
      </c>
      <c r="O19" s="1" t="s">
        <v>200</v>
      </c>
      <c r="Q19" s="1" t="s">
        <v>201</v>
      </c>
      <c r="R19" s="1" t="s">
        <v>51</v>
      </c>
      <c r="S19" s="1" t="s">
        <v>202</v>
      </c>
      <c r="T19" s="2" t="str">
        <f>HYPERLINK("https://www.solarquotes.com.au/wp-content/uploads/2025/03/Datasheet-SigenStor-EC-SP.pdf","Yes")</f>
        <v>Yes</v>
      </c>
      <c r="U19" s="2" t="str">
        <f>HYPERLINK("https://www.solarquotes.com.au/wp-content/uploads/2025/03/sigenergy-inverter-warranty-25.pdf","Yes")</f>
        <v>Yes</v>
      </c>
      <c r="V19" s="2" t="str">
        <f>HYPERLINK("https://www.solarquotes.com.au/inverters/sigenergy-review.html","Here")</f>
        <v>Here</v>
      </c>
    </row>
    <row r="20" spans="1:52">
      <c r="A20" s="1" t="s">
        <v>203</v>
      </c>
      <c r="B20" s="1" t="s">
        <v>204</v>
      </c>
      <c r="C20" s="1" t="s">
        <v>205</v>
      </c>
      <c r="D20" s="1" t="s">
        <v>206</v>
      </c>
      <c r="E20" s="1" t="s">
        <v>206</v>
      </c>
      <c r="F20" s="1" t="s">
        <v>207</v>
      </c>
      <c r="G20" s="1" t="s">
        <v>208</v>
      </c>
      <c r="H20" s="1" t="s">
        <v>30</v>
      </c>
      <c r="I20" s="1" t="s">
        <v>59</v>
      </c>
      <c r="J20" s="1" t="s">
        <v>196</v>
      </c>
      <c r="K20" s="1" t="s">
        <v>197</v>
      </c>
      <c r="L20" s="1" t="s">
        <v>198</v>
      </c>
      <c r="M20" s="1" t="s">
        <v>116</v>
      </c>
      <c r="N20" s="1" t="s">
        <v>199</v>
      </c>
      <c r="O20" s="1" t="s">
        <v>200</v>
      </c>
      <c r="Q20" s="1" t="s">
        <v>201</v>
      </c>
      <c r="R20" s="1" t="s">
        <v>51</v>
      </c>
      <c r="S20" s="1" t="s">
        <v>202</v>
      </c>
      <c r="T20" s="2" t="str">
        <f>HYPERLINK("https://www.solarquotes.com.au/wp-content/uploads/2025/03/Datasheet-SigenStor-EC-TP.pdf","Yes")</f>
        <v>Yes</v>
      </c>
      <c r="U20" s="2" t="str">
        <f>HYPERLINK("https://www.solarquotes.com.au/wp-content/uploads/2025/03/sigenergy-inverter-warranty-25.pdf","Yes")</f>
        <v>Yes</v>
      </c>
      <c r="V20" s="2" t="str">
        <f>HYPERLINK("https://www.solarquotes.com.au/inverters/sigenergy-review.html","Here")</f>
        <v>Here</v>
      </c>
    </row>
    <row r="21" spans="1:52">
      <c r="A21" s="1" t="s">
        <v>209</v>
      </c>
      <c r="B21" s="1" t="s">
        <v>210</v>
      </c>
      <c r="C21" s="1" t="s">
        <v>211</v>
      </c>
      <c r="D21" s="1" t="s">
        <v>72</v>
      </c>
      <c r="E21" s="1" t="s">
        <v>72</v>
      </c>
      <c r="F21" s="1" t="s">
        <v>212</v>
      </c>
      <c r="G21" s="1" t="s">
        <v>72</v>
      </c>
      <c r="H21" s="1" t="s">
        <v>58</v>
      </c>
      <c r="I21" s="1" t="s">
        <v>136</v>
      </c>
      <c r="J21" s="1" t="s">
        <v>213</v>
      </c>
      <c r="K21" s="1" t="s">
        <v>214</v>
      </c>
      <c r="L21" s="1" t="s">
        <v>215</v>
      </c>
      <c r="M21" s="1" t="s">
        <v>34</v>
      </c>
      <c r="N21" s="1" t="s">
        <v>216</v>
      </c>
      <c r="O21" s="1" t="s">
        <v>217</v>
      </c>
      <c r="Q21" s="1" t="s">
        <v>218</v>
      </c>
      <c r="R21" s="1" t="s">
        <v>219</v>
      </c>
      <c r="S21" s="1" t="s">
        <v>220</v>
      </c>
      <c r="T21" s="2" t="str">
        <f>HYPERLINK("https://www.solarquotes.com.au/wp-content/uploads/2020/11/se-energy-hub.pdf","Yes")</f>
        <v>Yes</v>
      </c>
      <c r="U21" s="2" t="str">
        <f>HYPERLINK("https://www.solarquotes.com.au/wp-content/uploads/2020/03/solaredge-warranty.pdf","Yes")</f>
        <v>Yes</v>
      </c>
      <c r="V21" s="2" t="str">
        <f>HYPERLINK("https://www.solarquotes.com.au/inverters/solaredge-review.html","Here")</f>
        <v>Here</v>
      </c>
    </row>
    <row r="22" spans="1:52">
      <c r="A22" s="1" t="s">
        <v>221</v>
      </c>
      <c r="B22" s="1" t="s">
        <v>222</v>
      </c>
      <c r="C22" s="1" t="s">
        <v>223</v>
      </c>
      <c r="D22" s="1" t="s">
        <v>224</v>
      </c>
      <c r="E22" s="1" t="s">
        <v>225</v>
      </c>
      <c r="F22" s="1" t="s">
        <v>226</v>
      </c>
      <c r="G22" s="1" t="s">
        <v>225</v>
      </c>
      <c r="H22" s="1" t="s">
        <v>58</v>
      </c>
      <c r="I22" s="1" t="s">
        <v>136</v>
      </c>
      <c r="J22" s="1" t="s">
        <v>213</v>
      </c>
      <c r="K22" s="1" t="s">
        <v>227</v>
      </c>
      <c r="L22" s="1" t="s">
        <v>228</v>
      </c>
      <c r="M22" s="1" t="s">
        <v>34</v>
      </c>
      <c r="N22" s="1" t="s">
        <v>216</v>
      </c>
      <c r="O22" s="1" t="s">
        <v>217</v>
      </c>
      <c r="Q22" s="1" t="s">
        <v>218</v>
      </c>
      <c r="R22" s="1" t="s">
        <v>219</v>
      </c>
      <c r="S22" s="1" t="s">
        <v>220</v>
      </c>
      <c r="T22" s="2" t="str">
        <f>HYPERLINK("https://www.solarquotes.com.au/wp-content/uploads/2020/11/se-energy-hub.pdf","Yes")</f>
        <v>Yes</v>
      </c>
      <c r="U22" s="2" t="str">
        <f>HYPERLINK("https://www.solarquotes.com.au/wp-content/uploads/2020/03/solaredge-warranty.pdf","Yes")</f>
        <v>Yes</v>
      </c>
      <c r="V22" s="2" t="str">
        <f>HYPERLINK("https://www.solarquotes.com.au/inverters/solaredge-review.html","Here")</f>
        <v>Here</v>
      </c>
    </row>
    <row r="23" spans="1:52">
      <c r="A23" s="1" t="s">
        <v>229</v>
      </c>
      <c r="B23" s="1" t="s">
        <v>230</v>
      </c>
      <c r="C23" s="1" t="s">
        <v>231</v>
      </c>
      <c r="D23" s="1" t="s">
        <v>232</v>
      </c>
      <c r="E23" s="1" t="s">
        <v>232</v>
      </c>
      <c r="F23" s="1" t="s">
        <v>233</v>
      </c>
      <c r="G23" s="1" t="s">
        <v>232</v>
      </c>
      <c r="H23" s="1" t="s">
        <v>30</v>
      </c>
      <c r="I23" s="1" t="s">
        <v>59</v>
      </c>
      <c r="J23" s="1" t="s">
        <v>234</v>
      </c>
      <c r="K23" s="1" t="s">
        <v>235</v>
      </c>
      <c r="L23" s="1" t="s">
        <v>236</v>
      </c>
      <c r="M23" s="1" t="s">
        <v>116</v>
      </c>
      <c r="N23" s="1" t="s">
        <v>237</v>
      </c>
      <c r="O23" s="1" t="s">
        <v>238</v>
      </c>
      <c r="Q23" s="1" t="s">
        <v>239</v>
      </c>
      <c r="R23" s="1" t="s">
        <v>51</v>
      </c>
      <c r="S23" s="1" t="s">
        <v>240</v>
      </c>
      <c r="T23" s="2" t="str">
        <f>HYPERLINK("https://www.solarquotes.com.au/wp-content/uploads/2023/06/Solis_datasheet_S6-EH3P5-10K-H-AU_AUS_V2.1_2023_04.pdf","Yes")</f>
        <v>Yes</v>
      </c>
      <c r="U23" s="2" t="str">
        <f>HYPERLINK("https://www.solarquotes.com.au/wp-content/uploads/2023/01/WARRANTY-TERMS-AND-CONDITIONS-FOR-AUSNZ-ONLY_20240802.pdf","Yes")</f>
        <v>Yes</v>
      </c>
      <c r="V23" s="2" t="str">
        <f>HYPERLINK("https://www.solarquotes.com.au/inverters/solis-review.html","Here")</f>
        <v>Here</v>
      </c>
    </row>
    <row r="24" spans="1:52">
      <c r="A24" s="1" t="s">
        <v>241</v>
      </c>
      <c r="B24" s="1" t="s">
        <v>242</v>
      </c>
      <c r="C24" s="1" t="s">
        <v>243</v>
      </c>
      <c r="D24" s="1" t="s">
        <v>244</v>
      </c>
      <c r="E24" s="1" t="s">
        <v>244</v>
      </c>
      <c r="F24" s="1" t="s">
        <v>245</v>
      </c>
      <c r="G24" s="1" t="s">
        <v>244</v>
      </c>
      <c r="H24" s="1" t="s">
        <v>103</v>
      </c>
      <c r="I24" s="1" t="s">
        <v>74</v>
      </c>
      <c r="J24" s="1">
        <v>2</v>
      </c>
      <c r="K24" s="1" t="s">
        <v>246</v>
      </c>
      <c r="L24" s="1" t="s">
        <v>247</v>
      </c>
      <c r="M24" s="1" t="s">
        <v>174</v>
      </c>
      <c r="N24" s="1" t="s">
        <v>96</v>
      </c>
      <c r="O24" s="1" t="s">
        <v>248</v>
      </c>
      <c r="Q24" s="1" t="s">
        <v>249</v>
      </c>
      <c r="R24" s="1" t="s">
        <v>51</v>
      </c>
      <c r="S24" s="1" t="s">
        <v>250</v>
      </c>
      <c r="T24" s="2" t="str">
        <f>HYPERLINK("https://www.solarquotes.com.au/wp-content/uploads/2023/01/sungrow-shrs-hybrid.pdf","Yes")</f>
        <v>Yes</v>
      </c>
      <c r="U24" s="2" t="str">
        <f>HYPERLINK("https://www.solarquotes.com.au/wp-content/uploads/2023/01/sungrow-warranty-v3.pdf","Yes")</f>
        <v>Yes</v>
      </c>
      <c r="V24" s="2" t="str">
        <f>HYPERLINK("https://www.solarquotes.com.au/inverters/sungrow-review.html","Here")</f>
        <v>Here</v>
      </c>
    </row>
    <row r="25" spans="1:52">
      <c r="A25" s="1" t="s">
        <v>251</v>
      </c>
      <c r="B25" s="1" t="s">
        <v>252</v>
      </c>
      <c r="C25" s="1" t="s">
        <v>253</v>
      </c>
      <c r="D25" s="1" t="s">
        <v>254</v>
      </c>
      <c r="E25" s="1" t="s">
        <v>154</v>
      </c>
      <c r="F25" s="1" t="s">
        <v>255</v>
      </c>
      <c r="G25" s="1" t="s">
        <v>154</v>
      </c>
      <c r="H25" s="1" t="s">
        <v>103</v>
      </c>
      <c r="I25" s="1" t="s">
        <v>74</v>
      </c>
      <c r="J25" s="1">
        <v>4</v>
      </c>
      <c r="K25" s="1" t="s">
        <v>256</v>
      </c>
      <c r="L25" s="1" t="s">
        <v>257</v>
      </c>
      <c r="M25" s="1" t="s">
        <v>174</v>
      </c>
      <c r="N25" s="1" t="s">
        <v>96</v>
      </c>
      <c r="O25" s="1" t="s">
        <v>258</v>
      </c>
      <c r="Q25" s="1" t="s">
        <v>249</v>
      </c>
      <c r="R25" s="1" t="s">
        <v>51</v>
      </c>
      <c r="S25" s="1" t="s">
        <v>250</v>
      </c>
      <c r="T25" s="2" t="str">
        <f>HYPERLINK("https://www.solarquotes.com.au/wp-content/uploads/2023/10/Sungrow-SHRS-8.010.0.pdf","Yes")</f>
        <v>Yes</v>
      </c>
      <c r="U25" s="2" t="str">
        <f>HYPERLINK("https://www.solarquotes.com.au/wp-content/uploads/2023/01/sungrow-warranty-v3.pdf","Yes")</f>
        <v>Yes</v>
      </c>
      <c r="V25" s="2" t="str">
        <f>HYPERLINK("https://www.solarquotes.com.au/inverters/sungrow-review.html","Here")</f>
        <v>Here</v>
      </c>
    </row>
    <row r="26" spans="1:52">
      <c r="A26" s="1" t="s">
        <v>259</v>
      </c>
      <c r="B26" s="1" t="s">
        <v>260</v>
      </c>
      <c r="C26" s="1" t="s">
        <v>261</v>
      </c>
      <c r="D26" s="1" t="s">
        <v>56</v>
      </c>
      <c r="E26" s="1" t="s">
        <v>262</v>
      </c>
      <c r="F26" s="1" t="s">
        <v>263</v>
      </c>
      <c r="G26" s="1" t="s">
        <v>264</v>
      </c>
      <c r="H26" s="1" t="s">
        <v>265</v>
      </c>
      <c r="I26" s="1" t="s">
        <v>59</v>
      </c>
      <c r="J26" s="1">
        <v>2</v>
      </c>
      <c r="K26" s="1" t="s">
        <v>266</v>
      </c>
      <c r="L26" s="1" t="s">
        <v>173</v>
      </c>
      <c r="M26" s="1" t="s">
        <v>174</v>
      </c>
      <c r="N26" s="1" t="s">
        <v>96</v>
      </c>
      <c r="O26" s="1" t="s">
        <v>200</v>
      </c>
      <c r="Q26" s="1" t="s">
        <v>249</v>
      </c>
      <c r="R26" s="1" t="s">
        <v>51</v>
      </c>
      <c r="S26" s="1" t="s">
        <v>267</v>
      </c>
      <c r="T26" s="2" t="str">
        <f>HYPERLINK("https://www.solarquotes.com.au/wp-content/uploads/2021/01/sungrow-3-phase-RT.pdf","Yes")</f>
        <v>Yes</v>
      </c>
      <c r="U26" s="2" t="str">
        <f>HYPERLINK("https://www.solarquotes.com.au/wp-content/uploads/2021/01/sungrow-warranty.pdf","Yes")</f>
        <v>Yes</v>
      </c>
      <c r="V26" s="2" t="str">
        <f>HYPERLINK("https://www.solarquotes.com.au/inverters/sungrow-review.html","Here")</f>
        <v>Here</v>
      </c>
    </row>
    <row r="27" spans="1:52">
      <c r="A27" s="1" t="s">
        <v>268</v>
      </c>
      <c r="B27" s="1" t="s">
        <v>269</v>
      </c>
      <c r="C27" s="1" t="s">
        <v>270</v>
      </c>
      <c r="D27" s="1" t="s">
        <v>271</v>
      </c>
      <c r="E27" s="1" t="s">
        <v>271</v>
      </c>
      <c r="F27" s="1" t="s">
        <v>272</v>
      </c>
      <c r="G27" s="1" t="s">
        <v>273</v>
      </c>
      <c r="H27" s="1" t="s">
        <v>274</v>
      </c>
      <c r="I27" s="1" t="s">
        <v>59</v>
      </c>
      <c r="J27" s="1">
        <v>3</v>
      </c>
      <c r="K27" s="1" t="s">
        <v>275</v>
      </c>
      <c r="L27" s="1" t="s">
        <v>276</v>
      </c>
      <c r="M27" s="1" t="s">
        <v>174</v>
      </c>
      <c r="N27" s="1" t="s">
        <v>96</v>
      </c>
      <c r="O27" s="1" t="s">
        <v>277</v>
      </c>
      <c r="Q27" s="1" t="s">
        <v>249</v>
      </c>
      <c r="R27" s="1" t="s">
        <v>51</v>
      </c>
      <c r="S27" s="1" t="s">
        <v>250</v>
      </c>
      <c r="T27" s="2" t="str">
        <f>HYPERLINK("https://www.solarquotes.com.au/wp-content/uploads/2024/05/sungrow-sht.pdf","Yes")</f>
        <v>Yes</v>
      </c>
      <c r="U27" s="2" t="str">
        <f>HYPERLINK("https://www.solarquotes.com.au/wp-content/uploads/2024/05/WD_202404_Term_Sungrow-s-Inverters-10-Year-Limited-Warraty_V4.2.pdf","Yes")</f>
        <v>Yes</v>
      </c>
      <c r="V27" s="2" t="str">
        <f>HYPERLINK("https://www.solarquotes.com.au/inverters/sungrow-review.html","Here")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T3" r:id="rId_hyperlink_2" tooltip="Yes" display="Yes"/>
    <hyperlink ref="U3" r:id="rId_hyperlink_3" tooltip="Yes" display="Yes"/>
    <hyperlink ref="V3" r:id="rId_hyperlink_4" tooltip="Here" display="Here"/>
    <hyperlink ref="T4" r:id="rId_hyperlink_5" tooltip="Yes" display="Yes"/>
    <hyperlink ref="U4" r:id="rId_hyperlink_6" tooltip="Yes" display="Yes"/>
    <hyperlink ref="V4" r:id="rId_hyperlink_7" tooltip="Here" display="Here"/>
    <hyperlink ref="T5" r:id="rId_hyperlink_8" tooltip="Yes" display="Yes"/>
    <hyperlink ref="U5" r:id="rId_hyperlink_9" tooltip="Yes" display="Yes"/>
    <hyperlink ref="V5" r:id="rId_hyperlink_10" tooltip="Here" display="Here"/>
    <hyperlink ref="T6" r:id="rId_hyperlink_11" tooltip="Yes" display="Yes"/>
    <hyperlink ref="U6" r:id="rId_hyperlink_12" tooltip="Yes" display="Yes"/>
    <hyperlink ref="V6" r:id="rId_hyperlink_13" tooltip="Here" display="Here"/>
    <hyperlink ref="T7" r:id="rId_hyperlink_14" tooltip="Yes" display="Yes"/>
    <hyperlink ref="U7" r:id="rId_hyperlink_15" tooltip="Yes" display="Yes"/>
    <hyperlink ref="V7" r:id="rId_hyperlink_16" tooltip="Here" display="Here"/>
    <hyperlink ref="T8" r:id="rId_hyperlink_17" tooltip="Yes" display="Yes"/>
    <hyperlink ref="U8" r:id="rId_hyperlink_18" tooltip="Yes" display="Yes"/>
    <hyperlink ref="V8" r:id="rId_hyperlink_19" tooltip="Here" display="Here"/>
    <hyperlink ref="T9" r:id="rId_hyperlink_20" tooltip="Yes" display="Yes"/>
    <hyperlink ref="U9" r:id="rId_hyperlink_21" tooltip="Yes" display="Yes"/>
    <hyperlink ref="V9" r:id="rId_hyperlink_22" tooltip="Here" display="Here"/>
    <hyperlink ref="T10" r:id="rId_hyperlink_23" tooltip="Yes" display="Yes"/>
    <hyperlink ref="U10" r:id="rId_hyperlink_24" tooltip="Yes" display="Yes"/>
    <hyperlink ref="V10" r:id="rId_hyperlink_25" tooltip="Here" display="Here"/>
    <hyperlink ref="T11" r:id="rId_hyperlink_26" tooltip="Yes" display="Yes"/>
    <hyperlink ref="U11" r:id="rId_hyperlink_27" tooltip="Yes" display="Yes"/>
    <hyperlink ref="V11" r:id="rId_hyperlink_28" tooltip="Here" display="Here"/>
    <hyperlink ref="T12" r:id="rId_hyperlink_29" tooltip="Yes" display="Yes"/>
    <hyperlink ref="U12" r:id="rId_hyperlink_30" tooltip="Yes" display="Yes"/>
    <hyperlink ref="V12" r:id="rId_hyperlink_31" tooltip="Here" display="Here"/>
    <hyperlink ref="T13" r:id="rId_hyperlink_32" tooltip="Yes" display="Yes"/>
    <hyperlink ref="U13" r:id="rId_hyperlink_33" tooltip="Yes" display="Yes"/>
    <hyperlink ref="V13" r:id="rId_hyperlink_34" tooltip="Here" display="Here"/>
    <hyperlink ref="T14" r:id="rId_hyperlink_35" tooltip="Yes" display="Yes"/>
    <hyperlink ref="U14" r:id="rId_hyperlink_36" tooltip="Yes" display="Yes"/>
    <hyperlink ref="V14" r:id="rId_hyperlink_37" tooltip="Here" display="Here"/>
    <hyperlink ref="T15" r:id="rId_hyperlink_38" tooltip="Yes" display="Yes"/>
    <hyperlink ref="U15" r:id="rId_hyperlink_39" tooltip="Yes" display="Yes"/>
    <hyperlink ref="V15" r:id="rId_hyperlink_40" tooltip="Here" display="Here"/>
    <hyperlink ref="T16" r:id="rId_hyperlink_41" tooltip="Yes" display="Yes"/>
    <hyperlink ref="U16" r:id="rId_hyperlink_42" tooltip="Yes" display="Yes"/>
    <hyperlink ref="V16" r:id="rId_hyperlink_43" tooltip="Here" display="Here"/>
    <hyperlink ref="T17" r:id="rId_hyperlink_44" tooltip="Yes" display="Yes"/>
    <hyperlink ref="U17" r:id="rId_hyperlink_45" tooltip="Yes" display="Yes"/>
    <hyperlink ref="V17" r:id="rId_hyperlink_46" tooltip="Here" display="Here"/>
    <hyperlink ref="T18" r:id="rId_hyperlink_47" tooltip="Yes" display="Yes"/>
    <hyperlink ref="U18" r:id="rId_hyperlink_48" tooltip="Yes" display="Yes"/>
    <hyperlink ref="V18" r:id="rId_hyperlink_49" tooltip="Here" display="Here"/>
    <hyperlink ref="T19" r:id="rId_hyperlink_50" tooltip="Yes" display="Yes"/>
    <hyperlink ref="U19" r:id="rId_hyperlink_51" tooltip="Yes" display="Yes"/>
    <hyperlink ref="V19" r:id="rId_hyperlink_52" tooltip="Here" display="Here"/>
    <hyperlink ref="T20" r:id="rId_hyperlink_53" tooltip="Yes" display="Yes"/>
    <hyperlink ref="U20" r:id="rId_hyperlink_54" tooltip="Yes" display="Yes"/>
    <hyperlink ref="V20" r:id="rId_hyperlink_55" tooltip="Here" display="Here"/>
    <hyperlink ref="T21" r:id="rId_hyperlink_56" tooltip="Yes" display="Yes"/>
    <hyperlink ref="U21" r:id="rId_hyperlink_57" tooltip="Yes" display="Yes"/>
    <hyperlink ref="V21" r:id="rId_hyperlink_58" tooltip="Here" display="Here"/>
    <hyperlink ref="T22" r:id="rId_hyperlink_59" tooltip="Yes" display="Yes"/>
    <hyperlink ref="U22" r:id="rId_hyperlink_60" tooltip="Yes" display="Yes"/>
    <hyperlink ref="V22" r:id="rId_hyperlink_61" tooltip="Here" display="Here"/>
    <hyperlink ref="T23" r:id="rId_hyperlink_62" tooltip="Yes" display="Yes"/>
    <hyperlink ref="U23" r:id="rId_hyperlink_63" tooltip="Yes" display="Yes"/>
    <hyperlink ref="V23" r:id="rId_hyperlink_64" tooltip="Here" display="Here"/>
    <hyperlink ref="T24" r:id="rId_hyperlink_65" tooltip="Yes" display="Yes"/>
    <hyperlink ref="U24" r:id="rId_hyperlink_66" tooltip="Yes" display="Yes"/>
    <hyperlink ref="V24" r:id="rId_hyperlink_67" tooltip="Here" display="Here"/>
    <hyperlink ref="T25" r:id="rId_hyperlink_68" tooltip="Yes" display="Yes"/>
    <hyperlink ref="U25" r:id="rId_hyperlink_69" tooltip="Yes" display="Yes"/>
    <hyperlink ref="V25" r:id="rId_hyperlink_70" tooltip="Here" display="Here"/>
    <hyperlink ref="T26" r:id="rId_hyperlink_71" tooltip="Yes" display="Yes"/>
    <hyperlink ref="U26" r:id="rId_hyperlink_72" tooltip="Yes" display="Yes"/>
    <hyperlink ref="V26" r:id="rId_hyperlink_73" tooltip="Here" display="Here"/>
    <hyperlink ref="T27" r:id="rId_hyperlink_74" tooltip="Yes" display="Yes"/>
    <hyperlink ref="U27" r:id="rId_hyperlink_75" tooltip="Yes" display="Yes"/>
    <hyperlink ref="V27" r:id="rId_hyperlink_76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2025-11-22T09:10:38+00:00</dcterms:created>
  <dcterms:modified xsi:type="dcterms:W3CDTF">2025-11-22T09:10:38+00:00</dcterms:modified>
  <dc:title>Untitled Spreadsheet</dc:title>
  <dc:description/>
  <dc:subject/>
  <cp:keywords/>
  <cp:category/>
</cp:coreProperties>
</file>