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<sst xmlns="http://schemas.openxmlformats.org/spreadsheetml/2006/main" uniqueCount="112">
  <si>
    <t>Generated by SolarQuotes.com.au:</t>
  </si>
  <si>
    <t>VPP Provider</t>
  </si>
  <si>
    <t>Batteries approved for use</t>
  </si>
  <si>
    <t>VPP subsidy</t>
  </si>
  <si>
    <t>Eligibility requirements</t>
  </si>
  <si>
    <t>Number of places in program</t>
  </si>
  <si>
    <t>Feed-in/usage tariffs offered</t>
  </si>
  <si>
    <t>Minimum energy storage capacity reserved for homeowner</t>
  </si>
  <si>
    <t>Contract term length</t>
  </si>
  <si>
    <t>Contract cancellation fee</t>
  </si>
  <si>
    <t>More information on brand</t>
  </si>
  <si>
    <t>Amber for batteries</t>
  </si>
  <si>
    <t>Located in the NEM in:
SA
NSW
VIC
ACT
QLD (Energex region)</t>
  </si>
  <si>
    <t>Uncapped</t>
  </si>
  <si>
    <t>Wholesale electricity rates - can be anywhere from negative electricity prices to up to $21/kWh</t>
  </si>
  <si>
    <t>Set by homeowner</t>
  </si>
  <si>
    <t>None</t>
  </si>
  <si>
    <t>Origin Battery Lite</t>
  </si>
  <si>
    <t xml:space="preserve">VIC, SA, NSW, ACT, QLD via installer partner network or BYO with existing compatible batteries. 5kWh eligible battery, 5kW solar, reliable internet connection
</t>
  </si>
  <si>
    <t>Variable - any Origin Energy Plan. Origin offers exclusive offers to SolarQuotes customers - ask your installer for more details.</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</si>
  <si>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</si>
  <si>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No lock-in contract</t>
  </si>
  <si>
    <t>AGL Bring Your Own Battery</t>
  </si>
  <si>
    <t>Tesla, LG, SolarEdge</t>
  </si>
  <si>
    <t>$100 bill credit sign-on bonus. $180 bill credit per year for NSW, QLD and VIC. $280 bill credit per year for SA.</t>
  </si>
  <si>
    <t>AGL customers in NSW, QLD, SA and VIC only</t>
  </si>
  <si>
    <t>TBD</t>
  </si>
  <si>
    <t>No VPP-specific tariffs offered - you simply use your existing plan with AGL.</t>
  </si>
  <si>
    <t>Powerwall: 20% capacity. LG Chem: Varies based on inverter settings. Others TBD</t>
  </si>
  <si>
    <t>$0</t>
  </si>
  <si>
    <t>ENGIE VPP Advantage</t>
  </si>
  <si>
    <t>AlphaESS, Sungrow, Sigenergy, Empower, Tesla Powerwall 2 and Powerwall 3</t>
  </si>
  <si>
    <t>$200 upfront + $20 monthly credit (SA/NSW/QLD)
$100 upfront + $15 monthly credit (VIC)</t>
  </si>
  <si>
    <t xml:space="preserve">Retailer must be ENGIE
· SA, VIC, NSW and QLD residents
Customer must have min. 5kW PV system, max 10kW
</t>
  </si>
  <si>
    <t>Standard feed-in tariffs</t>
  </si>
  <si>
    <t>For Tesla Powerwalls, ENGIE keeps at least 20% of your battery in reserve.
For other battery brands and models, their VPP can technically use the full battery. However, in practice, your battery would only ever reach zero in very rare circumstances.</t>
  </si>
  <si>
    <t>Ongoing</t>
  </si>
  <si>
    <t>Tesla Energy Plan/Energy Locals</t>
  </si>
  <si>
    <t>Tesla Powerwall only</t>
  </si>
  <si>
    <t>$220 "grid support credits" earned annually</t>
  </si>
  <si>
    <t>Residents of South Australia, Victoria, New South Wales, South East Queensland (Energex Network) and the Australian Capital Territory. PV system less than 15kW and no zero export restrictions in place.</t>
  </si>
  <si>
    <t>Up to 50,000 planned</t>
  </si>
  <si>
    <t>Feed in rates vary by state:
NSW: 4.9c/kWh 
VIC: 4.9c/kWh 
QLD: 5c/kWh
SA: 5c/kWh
ACT: 3c/kWh</t>
  </si>
  <si>
    <t>20% battery energy reserved for use by homeowner; max 50 discharge cycles per year</t>
  </si>
  <si>
    <t>Synergy Battery Rewards</t>
  </si>
  <si>
    <t>$130/kWh of storage, up to $1,300 (as part of WA's state battery rebate scheme)</t>
  </si>
  <si>
    <t>Homes in Synergy's network (south-west WA)</t>
  </si>
  <si>
    <t>70c per kWh exported during peak periods.</t>
  </si>
  <si>
    <t>ShineHub</t>
  </si>
  <si>
    <t>Hinen</t>
  </si>
  <si>
    <t>$2,000 off a battery</t>
  </si>
  <si>
    <t>Residents of SA, VIC, NSW, and QLD.</t>
  </si>
  <si>
    <t>$0.55c/kWh paid for electricity fed from battery into grid during VPP events (on top of retailer feed in tariff)</t>
  </si>
  <si>
    <t>10% battery capacity reserved for the homeowner</t>
  </si>
  <si>
    <t>5 years</t>
  </si>
  <si>
    <t>Calculated according to the following formula:
Early Termination Fees = $2,000.00 - $2,000.00 * Days
between the VPP Services Commencement Date and the
Termination Date / Term Length / 365</t>
  </si>
  <si>
    <t>Diamond Energy WATTBANK VPP</t>
  </si>
  <si>
    <t>Goodwe, Sungrow, LG, Alpha-ESS, Growatt</t>
  </si>
  <si>
    <t>Up to $450 per year.
Automatic credit added to
monthly Diamond Energy bill.</t>
  </si>
  <si>
    <t xml:space="preserve">Residential households in NSW,
SA, VIC and QLD (Energex only).
</t>
  </si>
  <si>
    <t>30c/kWh Battery usage credit
between 6pm to 8am.
Diamond Energy’s best
available market plan.</t>
  </si>
  <si>
    <t>No specified reserve.</t>
  </si>
  <si>
    <t>No lock-in contract.
Opt-in and out at any time.</t>
  </si>
  <si>
    <t>None.</t>
  </si>
  <si>
    <t>Globird ZEROHERO</t>
  </si>
  <si>
    <t>AlphaESS, Redback, SunGrow, SolaX, Sigenergy, SAJ, Solis_Dyeness, Ecactus</t>
  </si>
  <si>
    <t>Located in NSW, SA, QLD (Energex) or VIC. Solar PV capacity 3-15kW</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</si>
  <si>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</si>
  <si>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Reposit No bill</t>
  </si>
  <si>
    <t>SolaX Triple Power</t>
  </si>
  <si>
    <t>Guaranteed 'no bill' for 7 years.</t>
  </si>
  <si>
    <t>Currently spend &lt; $3500/a on electricity; Have no existing solar panels or batteries installed; If in VIC, be eligible for the Solar Victoria battery subsidy; Must purchase a solar + battery system from Reposit.</t>
  </si>
  <si>
    <t>Similar to a PPA - customer buys system outright and Reposit guarantees no bills.</t>
  </si>
  <si>
    <t>No cancellation fee.</t>
  </si>
  <si>
    <t>South Australias Virtual Power Plant</t>
  </si>
  <si>
    <t>Tesla</t>
  </si>
  <si>
    <t>Completely free Tesla Powerwall, below-market-rate electricity rates</t>
  </si>
  <si>
    <t>Public and eligible community housing homes</t>
  </si>
  <si>
    <t>phase 4, 3000 places (phase 4 ends soon)</t>
  </si>
  <si>
    <t>N/A</t>
  </si>
  <si>
    <t>Plico Energy VPP</t>
  </si>
  <si>
    <t>Alpha ESS, Redback Technologies, more to come</t>
  </si>
  <si>
    <t>$130/kWh of storage, up to $1,300 (as part of WA's state battery rebate scheme) PLUS $1500 discount on battery purchases</t>
  </si>
  <si>
    <t>From 97c per kWh exported during peak periods</t>
  </si>
  <si>
    <t>On a per customer basis</t>
  </si>
  <si>
    <t>If financed, contract matches finance term. For VPP only, ranges from no-lock-in, up to 5 years.</t>
  </si>
  <si>
    <t>Varies on terms of contract</t>
  </si>
  <si>
    <t>LAVO EAAS by Diamond Energy</t>
  </si>
  <si>
    <t>LAVO</t>
  </si>
  <si>
    <t>Up to 800kWh per month free. Any additional usage at fixed low rate.  
Usage and daily charge included on Diamond Energy bill.</t>
  </si>
  <si>
    <t xml:space="preserve">Residential households in NSW, SA, VIC and QLD (Energex only). </t>
  </si>
  <si>
    <t xml:space="preserve">Diamond Energy’s best available market plan. </t>
  </si>
  <si>
    <t>No lock-in contract.
Opt-in and out at any time. Note, LAVO Energy as a Service Lease Agreement is for a fixed term.</t>
  </si>
  <si>
    <t>None. Note, LAVO Energy as a Service Lease Agreement is for a fixed term.</t>
  </si>
  <si>
    <t>NRN VPP by Diamond Energy</t>
  </si>
  <si>
    <t>Sungrow</t>
  </si>
  <si>
    <t xml:space="preserve">10% discount on any grid electricity usage.
Low rate for usage from system. Usage and daily charge included on Diamond Energy bill.
</t>
  </si>
  <si>
    <t xml:space="preserve">Feed-in credit equal to retail plan usage rate.
Diamond Energy’s best Single Rate plan. 
</t>
  </si>
  <si>
    <t>No lock-in contract.
Opt-in and out at any time.
Note, NRN System Services Agreement is for fixed term.</t>
  </si>
  <si>
    <t>None. Note, NRN System Services Agreement is for fixed term.</t>
  </si>
  <si>
    <t>Battery Ease by EnergyAustralia</t>
  </si>
  <si>
    <t>Alpha ESS, Ambrion, Eveready, GivEnergy, Goodwe, Growatt, Hive, LG Energy Solution, Redback, Sigenergy, Solaredge, Sungrow, Sunpower, Tesla</t>
  </si>
  <si>
    <t>$15 in bill credits every month and battery optimisation.</t>
  </si>
  <si>
    <t>Residential households in NSW.</t>
  </si>
  <si>
    <t>8000 cap</t>
  </si>
  <si>
    <t xml:space="preserve">12c/kWh exported for the first 15kWh daily. Standard rate applies for the remaining export. </t>
  </si>
  <si>
    <t>GEE Energy VPP</t>
  </si>
  <si>
    <t xml:space="preserve">Fox Ess, AlphaESS, Sungrow, Solis, Growatt, Neovolt. </t>
  </si>
  <si>
    <t xml:space="preserve">$25 Per Month Upfront Bill Credit (Up to $300) + $ 50 Per month for Bess2 eligible customers for 12 Months (NSW Only, eligibility criteria applies) </t>
  </si>
  <si>
    <t>Eligible BESS2 Residential households in NSW.</t>
  </si>
  <si>
    <t xml:space="preserve">Uncapped </t>
  </si>
  <si>
    <t>Variable.
Premium Feed-in Tarff: 
The first 10kWh exported between 5:00pm and 9:00pm + Critical Event Bonus : When electricity cost is more than $1/kwh at AEMO and we
trigger the batteries to discharge + Zero Evening Use Discount: If your grid import is zero between 5-8 pm every day, Base FIT 0.08 for morning exports between 5 am to 9 am.</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</si>
</sst>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escosa.sa.gov.au/industry/reps/overview/reps" TargetMode="External"/><Relationship Id="rId_hyperlink_4" Type="http://schemas.openxmlformats.org/officeDocument/2006/relationships/hyperlink" Target="https://www.amber.com.au/solar-and-battery" TargetMode="External"/><Relationship Id="rId_hyperlink_5" Type="http://schemas.openxmlformats.org/officeDocument/2006/relationships/hyperlink" Target="https://www.originenergy.com.au/help-support/energy-products-and-services/batteries-and-loop-vpp/compatible-solar-batteries-and-inverter-models" TargetMode="External"/><Relationship Id="rId_hyperlink_6" Type="http://schemas.openxmlformats.org/officeDocument/2006/relationships/hyperlink" Target="https://mactradeservices.com.au/south-australia/virtual-power-plant" TargetMode="External"/><Relationship Id="rId_hyperlink_7" Type="http://schemas.openxmlformats.org/officeDocument/2006/relationships/hyperlink" Target="https://www.originenergy.com.au/solar/battery-plans/lite/" TargetMode="External"/><Relationship Id="rId_hyperlink_8" Type="http://schemas.openxmlformats.org/officeDocument/2006/relationships/hyperlink" Target="https://www.agl.com.au/residential/energy/solar-and-batteries/solar-batteries/bring-your-own-solar-battery" TargetMode="External"/><Relationship Id="rId_hyperlink_9" Type="http://schemas.openxmlformats.org/officeDocument/2006/relationships/hyperlink" Target="https://engie.com.au/residential/energy-efficiency/engie-vpp/new-solar-battery" TargetMode="External"/><Relationship Id="rId_hyperlink_10" Type="http://schemas.openxmlformats.org/officeDocument/2006/relationships/hyperlink" Target="https://save.energylocals.com.au/TeslaEnergyPlan-TOU/" TargetMode="External"/><Relationship Id="rId_hyperlink_11" Type="http://schemas.openxmlformats.org/officeDocument/2006/relationships/hyperlink" Target="https://www.synergy.net.au/Your-home/Solar-and-battery/battery-rewards" TargetMode="External"/><Relationship Id="rId_hyperlink_12" Type="http://schemas.openxmlformats.org/officeDocument/2006/relationships/hyperlink" Target="https://shinehub.com.au/virtual-power-plant/" TargetMode="External"/><Relationship Id="rId_hyperlink_13" Type="http://schemas.openxmlformats.org/officeDocument/2006/relationships/hyperlink" Target="https://diamondenergy.com.au/diamond-energy-vpp/" TargetMode="External"/><Relationship Id="rId_hyperlink_14" Type="http://schemas.openxmlformats.org/officeDocument/2006/relationships/hyperlink" Target="https://www.globirdenergy.com.au/help-support/faq-vpp/" TargetMode="External"/><Relationship Id="rId_hyperlink_15" Type="http://schemas.openxmlformats.org/officeDocument/2006/relationships/hyperlink" Target="https://repositpower.com/no-bill/" TargetMode="External"/><Relationship Id="rId_hyperlink_16" Type="http://schemas.openxmlformats.org/officeDocument/2006/relationships/hyperlink" Target="https://www.energymining.sa.gov.au/consumers/solar-and-batteries/south-australias-virtual-power-plant" TargetMode="External"/><Relationship Id="rId_hyperlink_17" Type="http://schemas.openxmlformats.org/officeDocument/2006/relationships/hyperlink" Target="https://www.plicoenergy.com.au/plicovpp" TargetMode="External"/><Relationship Id="rId_hyperlink_18" Type="http://schemas.openxmlformats.org/officeDocument/2006/relationships/hyperlink" Target="https://www.lavo.com.au/lavo-life/" TargetMode="External"/><Relationship Id="rId_hyperlink_19" Type="http://schemas.openxmlformats.org/officeDocument/2006/relationships/hyperlink" Target="https://nrn.com.au/" TargetMode="External"/><Relationship Id="rId_hyperlink_20" Type="http://schemas.openxmlformats.org/officeDocument/2006/relationships/hyperlink" Target="https://home.energyaustralia.com.au/battery-ease?utm_source=solarquotes&amp;utm_medium=referral&amp;utm_campaign=battery+ease" TargetMode="External"/><Relationship Id="rId_hyperlink_21" Type="http://schemas.openxmlformats.org/officeDocument/2006/relationships/hyperlink" Target="https://gee.com.au/virtual-power-pla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Z18"/>
  <sheetViews>
    <sheetView tabSelected="1" workbookViewId="0" showGridLines="true" showRowColHeaders="1">
      <selection activeCell="B1" sqref="B1"/>
    </sheetView>
  </sheetViews>
  <sheetFormatPr defaultRowHeight="14.4" outlineLevelRow="0" outlineLevelCol="0"/>
  <cols>
    <col min="1" max="1" width="39" customWidth="true" style="1"/>
    <col min="27" max="27" width="39" customWidth="true" style="1"/>
    <col min="2" max="2" width="39" customWidth="true" style="1"/>
    <col min="28" max="28" width="39" customWidth="true" style="1"/>
    <col min="3" max="3" width="39" customWidth="true" style="1"/>
    <col min="29" max="29" width="39" customWidth="true" style="1"/>
    <col min="4" max="4" width="39" customWidth="true" style="1"/>
    <col min="30" max="30" width="39" customWidth="true" style="1"/>
    <col min="5" max="5" width="39" customWidth="true" style="1"/>
    <col min="31" max="31" width="39" customWidth="true" style="1"/>
    <col min="6" max="6" width="39" customWidth="true" style="1"/>
    <col min="32" max="32" width="39" customWidth="true" style="1"/>
    <col min="7" max="7" width="39" customWidth="true" style="1"/>
    <col min="33" max="33" width="39" customWidth="true" style="1"/>
    <col min="8" max="8" width="39" customWidth="true" style="1"/>
    <col min="34" max="34" width="39" customWidth="true" style="1"/>
    <col min="9" max="9" width="39" customWidth="true" style="1"/>
    <col min="35" max="35" width="39" customWidth="true" style="1"/>
    <col min="10" max="10" width="39" customWidth="true" style="1"/>
    <col min="36" max="36" width="39" customWidth="true" style="1"/>
    <col min="11" max="11" width="39" customWidth="true" style="1"/>
    <col min="37" max="37" width="39" customWidth="true" style="1"/>
    <col min="12" max="12" width="39" customWidth="true" style="1"/>
    <col min="38" max="38" width="39" customWidth="true" style="1"/>
    <col min="13" max="13" width="39" customWidth="true" style="1"/>
    <col min="39" max="39" width="39" customWidth="true" style="1"/>
    <col min="14" max="14" width="39" customWidth="true" style="1"/>
    <col min="40" max="40" width="39" customWidth="true" style="1"/>
    <col min="15" max="15" width="39" customWidth="true" style="1"/>
    <col min="41" max="41" width="39" customWidth="true" style="1"/>
    <col min="16" max="16" width="39" customWidth="true" style="1"/>
    <col min="42" max="42" width="39" customWidth="true" style="1"/>
    <col min="17" max="17" width="39" customWidth="true" style="1"/>
    <col min="43" max="43" width="39" customWidth="true" style="1"/>
    <col min="18" max="18" width="39" customWidth="true" style="1"/>
    <col min="44" max="44" width="39" customWidth="true" style="1"/>
    <col min="19" max="19" width="39" customWidth="true" style="1"/>
    <col min="45" max="45" width="39" customWidth="true" style="1"/>
    <col min="20" max="20" width="39" customWidth="true" style="1"/>
    <col min="46" max="46" width="39" customWidth="true" style="1"/>
    <col min="21" max="21" width="39" customWidth="true" style="1"/>
    <col min="47" max="47" width="39" customWidth="true" style="1"/>
    <col min="22" max="22" width="39" customWidth="true" style="1"/>
    <col min="48" max="48" width="39" customWidth="true" style="1"/>
    <col min="23" max="23" width="39" customWidth="true" style="1"/>
    <col min="49" max="49" width="39" customWidth="true" style="1"/>
    <col min="24" max="24" width="39" customWidth="true" style="1"/>
    <col min="50" max="50" width="39" customWidth="true" style="1"/>
    <col min="25" max="25" width="39" customWidth="true" style="1"/>
    <col min="51" max="51" width="39" customWidth="true" style="1"/>
    <col min="26" max="26" width="39" customWidth="true" style="1"/>
    <col min="52" max="52" width="39" customWidth="true" style="1"/>
  </cols>
  <sheetData>
    <row r="1" spans="1:52">
      <c r="A1" s="3" t="s">
        <v>0</v>
      </c>
      <c r="B1" s="4" t="str">
        <f>HYPERLINK("https://www.solarquotes.com.au/","Latest version here")</f>
        <v>Latest version here</v>
      </c>
    </row>
    <row r="2" spans="1:52">
      <c r="A2" s="1" t="s">
        <v>1</v>
      </c>
      <c r="B2" s="1" t="s">
        <v>2</v>
      </c>
      <c r="C2" s="1" t="s">
        <v>3</v>
      </c>
      <c r="D2" s="1" t="s">
        <v>4</v>
      </c>
      <c r="E2" s="1" t="s">
        <v>5</v>
      </c>
      <c r="F2" s="1" t="s">
        <v>6</v>
      </c>
      <c r="G2" s="1" t="s">
        <v>7</v>
      </c>
      <c r="H2" s="1" t="s">
        <v>8</v>
      </c>
      <c r="I2" s="1" t="s">
        <v>9</v>
      </c>
      <c r="J2" s="1" t="s">
        <v>10</v>
      </c>
    </row>
    <row r="3" spans="1:52">
      <c r="A3" s="1" t="s">
        <v>11</v>
      </c>
      <c r="B3" s="2" t="str">
        <f>HYPERLINK("https://help.amber.com.au/hc/en-us/articles/10015835768845-Which-batteries-are-compatible-with-SmartShift?gad_source=1","Full list here")</f>
        <v>Full list here</v>
      </c>
      <c r="C3" s="2" t="str">
        <f>HYPERLINK("https://www.escosa.sa.gov.au/industry/reps/overview/reps","SA")</f>
        <v>SA</v>
      </c>
      <c r="D3" s="1" t="s">
        <v>12</v>
      </c>
      <c r="E3" s="1" t="s">
        <v>13</v>
      </c>
      <c r="F3" s="1" t="s">
        <v>14</v>
      </c>
      <c r="G3" s="1" t="s">
        <v>15</v>
      </c>
      <c r="H3" s="1" t="s">
        <v>16</v>
      </c>
      <c r="I3" s="1" t="s">
        <v>16</v>
      </c>
      <c r="J3" s="2" t="str">
        <f>HYPERLINK("https://www.amber.com.au/solar-and-battery","Here")</f>
        <v>Here</v>
      </c>
    </row>
    <row r="4" spans="1:52">
      <c r="A4" s="1" t="s">
        <v>17</v>
      </c>
      <c r="B4" s="2" t="str">
        <f>HYPERLINK("https://www.originenergy.com.au/help-support/energy-products-and-services/batteries-and-loop-vpp/compatible-solar-batteries-and-inverter-models","Full list here")</f>
        <v>Full list here</v>
      </c>
      <c r="C4" s="2" t="str">
        <f>HYPERLINK("https://mactradeservices.com.au/south-australia/virtual-power-plant","SA")</f>
        <v>SA</v>
      </c>
      <c r="D4" s="1" t="s">
        <v>18</v>
      </c>
      <c r="E4" s="1" t="s">
        <v>13</v>
      </c>
      <c r="F4" s="1" t="s">
        <v>19</v>
      </c>
      <c r="G4" s="1" t="s">
        <v>20</v>
      </c>
      <c r="H4" s="1" t="s">
        <v>21</v>
      </c>
      <c r="I4" s="1" t="s">
        <v>16</v>
      </c>
      <c r="J4" s="2" t="str">
        <f>HYPERLINK("https://www.originenergy.com.au/solar/battery-plans/lite/","Here")</f>
        <v>Here</v>
      </c>
    </row>
    <row r="5" spans="1:52">
      <c r="A5" s="1" t="s">
        <v>22</v>
      </c>
      <c r="B5" s="1" t="s">
        <v>23</v>
      </c>
      <c r="C5" s="1" t="s">
        <v>24</v>
      </c>
      <c r="D5" s="1" t="s">
        <v>25</v>
      </c>
      <c r="E5" s="1" t="s">
        <v>26</v>
      </c>
      <c r="F5" s="1" t="s">
        <v>27</v>
      </c>
      <c r="G5" s="1" t="s">
        <v>28</v>
      </c>
      <c r="H5" s="1" t="s">
        <v>16</v>
      </c>
      <c r="I5" s="1" t="s">
        <v>29</v>
      </c>
      <c r="J5" s="2" t="str">
        <f>HYPERLINK("https://www.agl.com.au/residential/energy/solar-and-batteries/solar-batteries/bring-your-own-solar-battery","Here")</f>
        <v>Here</v>
      </c>
    </row>
    <row r="6" spans="1:52">
      <c r="A6" s="1" t="s">
        <v>30</v>
      </c>
      <c r="B6" s="1" t="s">
        <v>31</v>
      </c>
      <c r="C6" s="1" t="s">
        <v>32</v>
      </c>
      <c r="D6" s="1" t="s">
        <v>33</v>
      </c>
      <c r="E6" s="1" t="s">
        <v>13</v>
      </c>
      <c r="F6" s="1" t="s">
        <v>34</v>
      </c>
      <c r="G6" s="1" t="s">
        <v>35</v>
      </c>
      <c r="H6" s="1" t="s">
        <v>36</v>
      </c>
      <c r="I6" s="1" t="s">
        <v>16</v>
      </c>
      <c r="J6" s="2" t="str">
        <f>HYPERLINK("https://engie.com.au/residential/energy-efficiency/engie-vpp/new-solar-battery","Here")</f>
        <v>Here</v>
      </c>
    </row>
    <row r="7" spans="1:52">
      <c r="A7" s="1" t="s">
        <v>37</v>
      </c>
      <c r="B7" s="1" t="s">
        <v>38</v>
      </c>
      <c r="C7" s="1" t="s">
        <v>39</v>
      </c>
      <c r="D7" s="1" t="s">
        <v>40</v>
      </c>
      <c r="E7" s="1" t="s">
        <v>41</v>
      </c>
      <c r="F7" s="1" t="s">
        <v>42</v>
      </c>
      <c r="G7" s="1" t="s">
        <v>43</v>
      </c>
      <c r="H7" s="1" t="s">
        <v>16</v>
      </c>
      <c r="I7" s="1" t="s">
        <v>16</v>
      </c>
      <c r="J7" s="2" t="str">
        <f>HYPERLINK("https://save.energylocals.com.au/TeslaEnergyPlan-TOU/","Here")</f>
        <v>Here</v>
      </c>
    </row>
    <row r="8" spans="1:52">
      <c r="A8" s="1" t="s">
        <v>44</v>
      </c>
      <c r="B8" s="1" t="s">
        <v>26</v>
      </c>
      <c r="C8" s="1" t="s">
        <v>45</v>
      </c>
      <c r="D8" s="1" t="s">
        <v>46</v>
      </c>
      <c r="E8" s="1" t="s">
        <v>13</v>
      </c>
      <c r="F8" s="1" t="s">
        <v>47</v>
      </c>
      <c r="G8" s="1" t="s">
        <v>26</v>
      </c>
      <c r="H8" s="1" t="s">
        <v>26</v>
      </c>
      <c r="I8" s="1" t="s">
        <v>26</v>
      </c>
      <c r="J8" s="2" t="str">
        <f>HYPERLINK("https://www.synergy.net.au/Your-home/Solar-and-battery/battery-rewards","Here")</f>
        <v>Here</v>
      </c>
    </row>
    <row r="9" spans="1:52">
      <c r="A9" s="1" t="s">
        <v>48</v>
      </c>
      <c r="B9" s="1" t="s">
        <v>49</v>
      </c>
      <c r="C9" s="1" t="s">
        <v>50</v>
      </c>
      <c r="D9" s="1" t="s">
        <v>51</v>
      </c>
      <c r="E9" s="1" t="s">
        <v>13</v>
      </c>
      <c r="F9" s="1" t="s">
        <v>52</v>
      </c>
      <c r="G9" s="1" t="s">
        <v>53</v>
      </c>
      <c r="H9" s="1" t="s">
        <v>54</v>
      </c>
      <c r="I9" s="1" t="s">
        <v>55</v>
      </c>
      <c r="J9" s="2" t="str">
        <f>HYPERLINK("https://shinehub.com.au/virtual-power-plant/","Here")</f>
        <v>Here</v>
      </c>
    </row>
    <row r="10" spans="1:52">
      <c r="A10" s="1" t="s">
        <v>56</v>
      </c>
      <c r="B10" s="1" t="s">
        <v>57</v>
      </c>
      <c r="C10" s="1" t="s">
        <v>58</v>
      </c>
      <c r="D10" s="1" t="s">
        <v>59</v>
      </c>
      <c r="E10" s="1" t="s">
        <v>13</v>
      </c>
      <c r="F10" s="1" t="s">
        <v>60</v>
      </c>
      <c r="G10" s="1" t="s">
        <v>61</v>
      </c>
      <c r="H10" s="1" t="s">
        <v>62</v>
      </c>
      <c r="I10" s="1" t="s">
        <v>63</v>
      </c>
      <c r="J10" s="2" t="str">
        <f>HYPERLINK("https://diamondenergy.com.au/diamond-energy-vpp/","Here")</f>
        <v>Here</v>
      </c>
    </row>
    <row r="11" spans="1:52">
      <c r="A11" s="1" t="s">
        <v>64</v>
      </c>
      <c r="B11" s="1" t="s">
        <v>65</v>
      </c>
      <c r="C11" s="1" t="s">
        <v>16</v>
      </c>
      <c r="D11" s="1" t="s">
        <v>66</v>
      </c>
      <c r="E11" s="1" t="s">
        <v>13</v>
      </c>
      <c r="F11" s="1" t="s">
        <v>67</v>
      </c>
      <c r="G11" s="1" t="s">
        <v>15</v>
      </c>
      <c r="H11" s="1" t="s">
        <v>16</v>
      </c>
      <c r="I11" s="1" t="s">
        <v>16</v>
      </c>
      <c r="J11" s="2" t="str">
        <f>HYPERLINK("https://www.globirdenergy.com.au/help-support/faq-vpp/","Here")</f>
        <v>Here</v>
      </c>
    </row>
    <row r="12" spans="1:52">
      <c r="A12" s="1" t="s">
        <v>68</v>
      </c>
      <c r="B12" s="1" t="s">
        <v>69</v>
      </c>
      <c r="C12" s="1" t="s">
        <v>70</v>
      </c>
      <c r="D12" s="1" t="s">
        <v>71</v>
      </c>
      <c r="E12" s="1" t="s">
        <v>26</v>
      </c>
      <c r="F12" s="1" t="s">
        <v>72</v>
      </c>
      <c r="G12" s="1" t="s">
        <v>26</v>
      </c>
      <c r="H12" s="1" t="s">
        <v>54</v>
      </c>
      <c r="I12" s="1" t="s">
        <v>73</v>
      </c>
      <c r="J12" s="2" t="str">
        <f>HYPERLINK("https://repositpower.com/no-bill/","Here")</f>
        <v>Here</v>
      </c>
    </row>
    <row r="13" spans="1:52">
      <c r="A13" s="1" t="s">
        <v>74</v>
      </c>
      <c r="B13" s="1" t="s">
        <v>75</v>
      </c>
      <c r="C13" s="1" t="s">
        <v>76</v>
      </c>
      <c r="D13" s="1" t="s">
        <v>77</v>
      </c>
      <c r="E13" s="1" t="s">
        <v>78</v>
      </c>
      <c r="F13" s="1" t="s">
        <v>79</v>
      </c>
      <c r="G13" s="1" t="s">
        <v>79</v>
      </c>
      <c r="H13" s="1" t="s">
        <v>79</v>
      </c>
      <c r="I13" s="1" t="s">
        <v>79</v>
      </c>
      <c r="J13" s="2" t="str">
        <f>HYPERLINK("https://www.energymining.sa.gov.au/consumers/solar-and-batteries/south-australias-virtual-power-plant","Here")</f>
        <v>Here</v>
      </c>
    </row>
    <row r="14" spans="1:52">
      <c r="A14" s="1" t="s">
        <v>80</v>
      </c>
      <c r="B14" s="1" t="s">
        <v>81</v>
      </c>
      <c r="C14" s="1" t="s">
        <v>82</v>
      </c>
      <c r="D14" s="1" t="s">
        <v>46</v>
      </c>
      <c r="E14" s="1" t="s">
        <v>13</v>
      </c>
      <c r="F14" s="1" t="s">
        <v>83</v>
      </c>
      <c r="G14" s="1" t="s">
        <v>84</v>
      </c>
      <c r="H14" s="1" t="s">
        <v>85</v>
      </c>
      <c r="I14" s="1" t="s">
        <v>86</v>
      </c>
      <c r="J14" s="2" t="str">
        <f>HYPERLINK("https://www.plicoenergy.com.au/plicovpp","Here")</f>
        <v>Here</v>
      </c>
    </row>
    <row r="15" spans="1:52">
      <c r="A15" s="1" t="s">
        <v>87</v>
      </c>
      <c r="B15" s="1" t="s">
        <v>88</v>
      </c>
      <c r="C15" s="1" t="s">
        <v>89</v>
      </c>
      <c r="D15" s="1" t="s">
        <v>90</v>
      </c>
      <c r="E15" s="1" t="s">
        <v>13</v>
      </c>
      <c r="F15" s="1" t="s">
        <v>91</v>
      </c>
      <c r="G15" s="1" t="s">
        <v>61</v>
      </c>
      <c r="H15" s="1" t="s">
        <v>92</v>
      </c>
      <c r="I15" s="1" t="s">
        <v>93</v>
      </c>
      <c r="J15" s="2" t="str">
        <f>HYPERLINK("https://www.lavo.com.au/lavo-life/","Here")</f>
        <v>Here</v>
      </c>
    </row>
    <row r="16" spans="1:52">
      <c r="A16" s="1" t="s">
        <v>94</v>
      </c>
      <c r="B16" s="1" t="s">
        <v>95</v>
      </c>
      <c r="C16" s="1" t="s">
        <v>96</v>
      </c>
      <c r="D16" s="1" t="s">
        <v>90</v>
      </c>
      <c r="E16" s="1" t="s">
        <v>13</v>
      </c>
      <c r="F16" s="1" t="s">
        <v>97</v>
      </c>
      <c r="G16" s="1" t="s">
        <v>61</v>
      </c>
      <c r="H16" s="1" t="s">
        <v>98</v>
      </c>
      <c r="I16" s="1" t="s">
        <v>99</v>
      </c>
      <c r="J16" s="2" t="str">
        <f>HYPERLINK("https://nrn.com.au/","Here")</f>
        <v>Here</v>
      </c>
    </row>
    <row r="17" spans="1:52">
      <c r="A17" s="1" t="s">
        <v>100</v>
      </c>
      <c r="B17" s="1" t="s">
        <v>101</v>
      </c>
      <c r="C17" s="1" t="s">
        <v>102</v>
      </c>
      <c r="D17" s="1" t="s">
        <v>103</v>
      </c>
      <c r="E17" s="1" t="s">
        <v>104</v>
      </c>
      <c r="F17" s="1" t="s">
        <v>105</v>
      </c>
      <c r="G17" s="1" t="s">
        <v>53</v>
      </c>
      <c r="H17" s="1" t="s">
        <v>62</v>
      </c>
      <c r="I17" s="1" t="s">
        <v>29</v>
      </c>
      <c r="J17" s="2" t="str">
        <f>HYPERLINK("https://home.energyaustralia.com.au/battery-ease?utm_source=solarquotes&amp;utm_medium=referral&amp;utm_campaign=battery+ease","Here")</f>
        <v>Here</v>
      </c>
    </row>
    <row r="18" spans="1:52">
      <c r="A18" s="1" t="s">
        <v>106</v>
      </c>
      <c r="B18" s="1" t="s">
        <v>107</v>
      </c>
      <c r="C18" s="1" t="s">
        <v>108</v>
      </c>
      <c r="D18" s="1" t="s">
        <v>109</v>
      </c>
      <c r="E18" s="1" t="s">
        <v>110</v>
      </c>
      <c r="F18" s="1" t="s">
        <v>111</v>
      </c>
      <c r="G18" s="1" t="s">
        <v>61</v>
      </c>
      <c r="H18" s="1" t="s">
        <v>16</v>
      </c>
      <c r="I18" s="1" t="s">
        <v>16</v>
      </c>
      <c r="J18" s="2" t="str">
        <f>HYPERLINK("https://gee.com.au/virtual-power-plant","Here")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3" r:id="rId_hyperlink_2" tooltip="Full list here" display="Full list here"/>
    <hyperlink ref="C3" r:id="rId_hyperlink_3" tooltip="SA" display="SA"/>
    <hyperlink ref="J3" r:id="rId_hyperlink_4" tooltip="Here" display="Here"/>
    <hyperlink ref="B4" r:id="rId_hyperlink_5" tooltip="Full list here" display="Full list here"/>
    <hyperlink ref="C4" r:id="rId_hyperlink_6" tooltip="SA" display="SA"/>
    <hyperlink ref="J4" r:id="rId_hyperlink_7" tooltip="Here" display="Here"/>
    <hyperlink ref="J5" r:id="rId_hyperlink_8" tooltip="Here" display="Here"/>
    <hyperlink ref="J6" r:id="rId_hyperlink_9" tooltip="Here" display="Here"/>
    <hyperlink ref="J7" r:id="rId_hyperlink_10" tooltip="Here" display="Here"/>
    <hyperlink ref="J8" r:id="rId_hyperlink_11" tooltip="Here" display="Here"/>
    <hyperlink ref="J9" r:id="rId_hyperlink_12" tooltip="Here" display="Here"/>
    <hyperlink ref="J10" r:id="rId_hyperlink_13" tooltip="Here" display="Here"/>
    <hyperlink ref="J11" r:id="rId_hyperlink_14" tooltip="Here" display="Here"/>
    <hyperlink ref="J12" r:id="rId_hyperlink_15" tooltip="Here" display="Here"/>
    <hyperlink ref="J13" r:id="rId_hyperlink_16" tooltip="Here" display="Here"/>
    <hyperlink ref="J14" r:id="rId_hyperlink_17" tooltip="Here" display="Here"/>
    <hyperlink ref="J15" r:id="rId_hyperlink_18" tooltip="Here" display="Here"/>
    <hyperlink ref="J16" r:id="rId_hyperlink_19" tooltip="Here" display="Here"/>
    <hyperlink ref="J17" r:id="rId_hyperlink_20" tooltip="Here" display="Here"/>
    <hyperlink ref="J18" r:id="rId_hyperlink_21"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2026-04-24T16:40:12+00:00</dcterms:created>
  <dcterms:modified xsi:type="dcterms:W3CDTF">2026-04-24T16:40:12+00:00</dcterms:modified>
  <dc:title>Untitled Spreadsheet</dc:title>
  <dc:description/>
  <dc:subject/>
  <cp:keywords/>
  <cp:category/>
</cp:coreProperties>
</file>