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<sst xmlns="http://schemas.openxmlformats.org/spreadsheetml/2006/main" uniqueCount="222">
  <si>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Generated by SolarQuotes.com.au:</t>
  </si>
  <si>
    <t>Product Name</t>
  </si>
  <si>
    <t>Solahart Silhouette series</t>
  </si>
  <si>
    <t>Solahart SunCell series</t>
  </si>
  <si>
    <t>SolarEdge Smart Panel</t>
  </si>
  <si>
    <t>Canadian Solar Inc TOPHiKu 6</t>
  </si>
  <si>
    <t>Trina Solar Vertex S+ (475W)</t>
  </si>
  <si>
    <t>SunPower P7</t>
  </si>
  <si>
    <t>SunPower Maxeon 3 (black)</t>
  </si>
  <si>
    <t>SunPower Maxeon 3</t>
  </si>
  <si>
    <t>Jinko Solar Tiger Neo III</t>
  </si>
  <si>
    <t>JA Solar Deep Blue 4.0 Pro</t>
  </si>
  <si>
    <t>Aiko Neostar 2S+</t>
  </si>
  <si>
    <t>Aiko Neostar 3S</t>
  </si>
  <si>
    <t>Aiko Neostar 3P</t>
  </si>
  <si>
    <t>Aiko Neostar 2P</t>
  </si>
  <si>
    <t>REC Alpha Pure-RX</t>
  </si>
  <si>
    <t>REC Alpha Pure-R</t>
  </si>
  <si>
    <t>Longi Hi-MO X10 Explorer</t>
  </si>
  <si>
    <t>TW MNH-48HE</t>
  </si>
  <si>
    <t>TWMNH-48HD</t>
  </si>
  <si>
    <t>Tindo Walara</t>
  </si>
  <si>
    <t>Suntech Ultra V Pro (N-type) 440W</t>
  </si>
  <si>
    <t>Suntech Ultra V Pro (N-type) 415W</t>
  </si>
  <si>
    <t>Suntech Ultra V Pro (P-type)</t>
  </si>
  <si>
    <t>Winaico WST-NGX-D3</t>
  </si>
  <si>
    <t>Phono Solar Quasar</t>
  </si>
  <si>
    <t>Phono Solar Helios Clear</t>
  </si>
  <si>
    <t>Risen TOPCon</t>
  </si>
  <si>
    <t>Manufacturer Logo</t>
  </si>
  <si>
    <t>Product Image</t>
  </si>
  <si>
    <t>Choose model:</t>
  </si>
  <si>
    <t xml:space="preserve">SOLAHART455BRB3
</t>
  </si>
  <si>
    <t xml:space="preserve">SOLAHART440BR3
</t>
  </si>
  <si>
    <t xml:space="preserve">SPV415-R54JWML
</t>
  </si>
  <si>
    <t xml:space="preserve">CS6.2-48TD-475
</t>
  </si>
  <si>
    <t xml:space="preserve">TSM-475NEG9RH.28
</t>
  </si>
  <si>
    <t xml:space="preserve">SPR-P7-440-BLK-1500
SPR-P7-445-BLK-1500
SPR-P7-450-BLK-1500
SPR-P7-455-BLK-1500
</t>
  </si>
  <si>
    <t xml:space="preserve">SPR-MAX3-415-BLK-R 
</t>
  </si>
  <si>
    <t xml:space="preserve">SPR-MAX3-390
SPR-MAX3-395
SPR-MAX3-400 
</t>
  </si>
  <si>
    <t xml:space="preserve">JKM475N-48QL6-DV-F2-OC
</t>
  </si>
  <si>
    <t xml:space="preserve">JAM54D40-475
</t>
  </si>
  <si>
    <t xml:space="preserve">AIKO-A465-MAH54Mb
</t>
  </si>
  <si>
    <t xml:space="preserve">AIKO-A490-MCE54Mb
</t>
  </si>
  <si>
    <t xml:space="preserve">AIKO-A500-MCE54Mw
</t>
  </si>
  <si>
    <t xml:space="preserve">AIKO-A470-MAH54Mw
</t>
  </si>
  <si>
    <t xml:space="preserve">REC460AA Pure-RX
</t>
  </si>
  <si>
    <t xml:space="preserve">REC400AA Pure-R
REC410AA Pure-R
REC420AA Pure-R
REC430AA Pure-R
</t>
  </si>
  <si>
    <t xml:space="preserve">LR7-54HVH-475M
</t>
  </si>
  <si>
    <t xml:space="preserve">TWMNH-48HE
</t>
  </si>
  <si>
    <t xml:space="preserve">48HD440
</t>
  </si>
  <si>
    <t xml:space="preserve">Walara-440G4P
</t>
  </si>
  <si>
    <t xml:space="preserve">STP4405-C54/Nshm
</t>
  </si>
  <si>
    <t xml:space="preserve">STP415S-C54/Nshm
</t>
  </si>
  <si>
    <t xml:space="preserve">STP395S-C54/Umhm
STP400S-C54/Umhm
STP405S-C54/Umhm
STP410S-C54/Umhm
STP415S-C54/Umhm
</t>
  </si>
  <si>
    <t xml:space="preserve">WST-450NGX-D3
</t>
  </si>
  <si>
    <t xml:space="preserve">PS475L7GFH-18/VBH
</t>
  </si>
  <si>
    <t xml:space="preserve">PS440L12GFH-16/QSH
</t>
  </si>
  <si>
    <t xml:space="preserve">RSM96-11-475BNDG
</t>
  </si>
  <si>
    <t>Approx cost per panel – AUD Retail incl GST</t>
  </si>
  <si>
    <t>$165</t>
  </si>
  <si>
    <t>$140</t>
  </si>
  <si>
    <t>$207</t>
  </si>
  <si>
    <t>$130</t>
  </si>
  <si>
    <t>$150</t>
  </si>
  <si>
    <t>$145</t>
  </si>
  <si>
    <t>$200</t>
  </si>
  <si>
    <t>$190</t>
  </si>
  <si>
    <t>$175</t>
  </si>
  <si>
    <t>$155</t>
  </si>
  <si>
    <t>$159</t>
  </si>
  <si>
    <t>$215</t>
  </si>
  <si>
    <t>$220</t>
  </si>
  <si>
    <t>$149</t>
  </si>
  <si>
    <t>$280</t>
  </si>
  <si>
    <t>$255</t>
  </si>
  <si>
    <t>$120</t>
  </si>
  <si>
    <t>$100</t>
  </si>
  <si>
    <t>$191</t>
  </si>
  <si>
    <t>$198</t>
  </si>
  <si>
    <t>Approx Cost per Watt – AUD Retail incl GST</t>
  </si>
  <si>
    <t>$0.36</t>
  </si>
  <si>
    <t>$0.32</t>
  </si>
  <si>
    <t>$0.50</t>
  </si>
  <si>
    <t>$0.30</t>
  </si>
  <si>
    <t>$0.33</t>
  </si>
  <si>
    <t>$0.48</t>
  </si>
  <si>
    <t>$0.34</t>
  </si>
  <si>
    <t>$0.43</t>
  </si>
  <si>
    <t>$0.44</t>
  </si>
  <si>
    <t>$0.61</t>
  </si>
  <si>
    <t>$0.62</t>
  </si>
  <si>
    <t>$0.27</t>
  </si>
  <si>
    <t>$0.23</t>
  </si>
  <si>
    <t>$0.29</t>
  </si>
  <si>
    <t>$0.37</t>
  </si>
  <si>
    <t>$0.46</t>
  </si>
  <si>
    <t>Wattage</t>
  </si>
  <si>
    <t>455W</t>
  </si>
  <si>
    <t>440W</t>
  </si>
  <si>
    <t>415W</t>
  </si>
  <si>
    <t>475W</t>
  </si>
  <si>
    <t>440W
445W
450W
455W</t>
  </si>
  <si>
    <t>390W
395W
400W</t>
  </si>
  <si>
    <t>465W</t>
  </si>
  <si>
    <t>490W</t>
  </si>
  <si>
    <t>500W</t>
  </si>
  <si>
    <t>470W</t>
  </si>
  <si>
    <t>460W</t>
  </si>
  <si>
    <t>400W
410W
420W
430W</t>
  </si>
  <si>
    <t>390W
400W
405W
410W
415W</t>
  </si>
  <si>
    <t>450W</t>
  </si>
  <si>
    <t>Panel efficiency (%)</t>
  </si>
  <si>
    <t>22.8%</t>
  </si>
  <si>
    <t>22.0%</t>
  </si>
  <si>
    <t>21.25%</t>
  </si>
  <si>
    <t>22.5%</t>
  </si>
  <si>
    <t>23.8%</t>
  </si>
  <si>
    <t>21.7%
21.9%
22.2%
22.4%</t>
  </si>
  <si>
    <t>21.9%</t>
  </si>
  <si>
    <t>22.1%
22.3%
22.6%</t>
  </si>
  <si>
    <t>23.77%</t>
  </si>
  <si>
    <t>23.3%</t>
  </si>
  <si>
    <t>24.5%</t>
  </si>
  <si>
    <t>25.0%</t>
  </si>
  <si>
    <t>23.6%</t>
  </si>
  <si>
    <t>22.1%</t>
  </si>
  <si>
    <t>20.7%
21.2%
21.8%
22.3%</t>
  </si>
  <si>
    <t>23.5%</t>
  </si>
  <si>
    <t>22.6%</t>
  </si>
  <si>
    <t>21.3%</t>
  </si>
  <si>
    <t>20.2%
20.5%
20.7%
21.0%
21.3%</t>
  </si>
  <si>
    <t>23.0%</t>
  </si>
  <si>
    <t>23.27%</t>
  </si>
  <si>
    <t>22.02%</t>
  </si>
  <si>
    <t>Country of manufacture</t>
  </si>
  <si>
    <t>China</t>
  </si>
  <si>
    <t>Malaysia/Mexico</t>
  </si>
  <si>
    <t>Singapore</t>
  </si>
  <si>
    <t>Australia</t>
  </si>
  <si>
    <t>Company origin</t>
  </si>
  <si>
    <t>Israel</t>
  </si>
  <si>
    <t>Norway (now owned by India's Reliance group)</t>
  </si>
  <si>
    <t>Taiwan</t>
  </si>
  <si>
    <t>Panel weight</t>
  </si>
  <si>
    <t>24.5kg</t>
  </si>
  <si>
    <t>21.4kg</t>
  </si>
  <si>
    <t>24.6kg</t>
  </si>
  <si>
    <t>21.0kg</t>
  </si>
  <si>
    <t>24.8kg</t>
  </si>
  <si>
    <t>21.2kg</t>
  </si>
  <si>
    <t>19kg</t>
  </si>
  <si>
    <t>21.5kg</t>
  </si>
  <si>
    <t>22kg</t>
  </si>
  <si>
    <t>20.6kg</t>
  </si>
  <si>
    <t>21.1kg</t>
  </si>
  <si>
    <t>23.4kg</t>
  </si>
  <si>
    <t>21.6kg</t>
  </si>
  <si>
    <t>22.8kg</t>
  </si>
  <si>
    <t>20.9kg</t>
  </si>
  <si>
    <t>21kg</t>
  </si>
  <si>
    <t>23.5kg</t>
  </si>
  <si>
    <t>22.0kg</t>
  </si>
  <si>
    <t>Temperature coefficient (Pmax)</t>
  </si>
  <si>
    <t>-0.29%/°C</t>
  </si>
  <si>
    <t>-0.34%/°C</t>
  </si>
  <si>
    <t>-0.27%/°C</t>
  </si>
  <si>
    <t>-0.26%/°C</t>
  </si>
  <si>
    <t>-0.24%/°C</t>
  </si>
  <si>
    <t>-0.28%/°C</t>
  </si>
  <si>
    <t>-0.30%/°C</t>
  </si>
  <si>
    <t>-0.36%/°C</t>
  </si>
  <si>
    <t>Salt mist corrosion level</t>
  </si>
  <si>
    <t>IEC 61701 certified, level 6</t>
  </si>
  <si>
    <t>TBD</t>
  </si>
  <si>
    <t>IEC 61701 certified, level 1</t>
  </si>
  <si>
    <t>IEC 61701 certified, level unknown</t>
  </si>
  <si>
    <t>IEC 61701 certified, level 8</t>
  </si>
  <si>
    <t>IEC 61701 level 6</t>
  </si>
  <si>
    <t>No data</t>
  </si>
  <si>
    <t>IEC 61701 level 1 claimed</t>
  </si>
  <si>
    <t>Front load resistance</t>
  </si>
  <si>
    <t>5400Pa</t>
  </si>
  <si>
    <t>6000Pa</t>
  </si>
  <si>
    <t>7000Pa</t>
  </si>
  <si>
    <t>Rear load/wind resistance</t>
  </si>
  <si>
    <t>4000Pa</t>
  </si>
  <si>
    <t>2400Pa</t>
  </si>
  <si>
    <t>3600Pa</t>
  </si>
  <si>
    <t>3800Pa</t>
  </si>
  <si>
    <t>Product warranty length</t>
  </si>
  <si>
    <t>30 years</t>
  </si>
  <si>
    <t>25 years</t>
  </si>
  <si>
    <t>40 years</t>
  </si>
  <si>
    <t>15 years</t>
  </si>
  <si>
    <t>Warranted annual performance degradation year 2-25</t>
  </si>
  <si>
    <t>0.4% per year</t>
  </si>
  <si>
    <t>0.55% loss each year</t>
  </si>
  <si>
    <t>0.25% per year</t>
  </si>
  <si>
    <t>0.4% loss each year</t>
  </si>
  <si>
    <t>0.35% loss each year</t>
  </si>
  <si>
    <t>0.35% per year</t>
  </si>
  <si>
    <t>0.4%</t>
  </si>
  <si>
    <t>0.375% per year</t>
  </si>
  <si>
    <t>Power output warranted at year 25</t>
  </si>
  <si>
    <t>89.4%</t>
  </si>
  <si>
    <t>84.8%</t>
  </si>
  <si>
    <t>92.4%</t>
  </si>
  <si>
    <t>89.40%</t>
  </si>
  <si>
    <t>92%</t>
  </si>
  <si>
    <t>90.6%</t>
  </si>
  <si>
    <t>88.90%</t>
  </si>
  <si>
    <t>87.4%</t>
  </si>
  <si>
    <t>90%</t>
  </si>
  <si>
    <t>Does warranty include labour costs for removal and reinstallation of panels?</t>
  </si>
  <si>
    <t>Yes</t>
  </si>
  <si>
    <t>No</t>
  </si>
  <si>
    <t>Yes – (If the original installer was a REC certified partner)</t>
  </si>
  <si>
    <t>Yes - but only in capital cities</t>
  </si>
  <si>
    <t>Datasheet Supplied?</t>
  </si>
  <si>
    <t>Warranty Supplied?</t>
  </si>
  <si>
    <t>More information on brand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</si>
</sst>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solahart-logo1.png"/><Relationship Id="rId2" Type="http://schemas.openxmlformats.org/officeDocument/2006/relationships/image" Target="../media/solahart-logo2.png"/><Relationship Id="rId3" Type="http://schemas.openxmlformats.org/officeDocument/2006/relationships/image" Target="../media/solaredge-logo3.png"/><Relationship Id="rId4" Type="http://schemas.openxmlformats.org/officeDocument/2006/relationships/image" Target="../media/canadian-solar-logo4.png"/><Relationship Id="rId5" Type="http://schemas.openxmlformats.org/officeDocument/2006/relationships/image" Target="../media/trina-solar-logo5.png"/><Relationship Id="rId6" Type="http://schemas.openxmlformats.org/officeDocument/2006/relationships/image" Target="../media/sunpower-logo6.png"/><Relationship Id="rId7" Type="http://schemas.openxmlformats.org/officeDocument/2006/relationships/image" Target="../media/sunpower-logo7.png"/><Relationship Id="rId8" Type="http://schemas.openxmlformats.org/officeDocument/2006/relationships/image" Target="../media/sunpower-logo8.png"/><Relationship Id="rId9" Type="http://schemas.openxmlformats.org/officeDocument/2006/relationships/image" Target="../media/jinko-solar-logo9.png"/><Relationship Id="rId10" Type="http://schemas.openxmlformats.org/officeDocument/2006/relationships/image" Target="../media/ja-solar-logo10.png"/><Relationship Id="rId11" Type="http://schemas.openxmlformats.org/officeDocument/2006/relationships/image" Target="../media/aiko-solar-logo11.png"/><Relationship Id="rId12" Type="http://schemas.openxmlformats.org/officeDocument/2006/relationships/image" Target="../media/aiko-solar-logo12.png"/><Relationship Id="rId13" Type="http://schemas.openxmlformats.org/officeDocument/2006/relationships/image" Target="../media/aiko-solar-logo13.png"/><Relationship Id="rId14" Type="http://schemas.openxmlformats.org/officeDocument/2006/relationships/image" Target="../media/aiko-solar-logo14.png"/><Relationship Id="rId15" Type="http://schemas.openxmlformats.org/officeDocument/2006/relationships/image" Target="../media/rec-solar-logo15.png"/><Relationship Id="rId16" Type="http://schemas.openxmlformats.org/officeDocument/2006/relationships/image" Target="../media/rec-solar-logo16.png"/><Relationship Id="rId17" Type="http://schemas.openxmlformats.org/officeDocument/2006/relationships/image" Target="../media/longi-solar-logo17.png"/><Relationship Id="rId18" Type="http://schemas.openxmlformats.org/officeDocument/2006/relationships/image" Target="../media/tw-solar-logo18.png"/><Relationship Id="rId19" Type="http://schemas.openxmlformats.org/officeDocument/2006/relationships/image" Target="../media/tw-solar-logo19.png"/><Relationship Id="rId20" Type="http://schemas.openxmlformats.org/officeDocument/2006/relationships/image" Target="../media/tindo-solar-logo20.png"/><Relationship Id="rId21" Type="http://schemas.openxmlformats.org/officeDocument/2006/relationships/image" Target="../media/suntech-logo21.png"/><Relationship Id="rId22" Type="http://schemas.openxmlformats.org/officeDocument/2006/relationships/image" Target="../media/suntech-logo22.png"/><Relationship Id="rId23" Type="http://schemas.openxmlformats.org/officeDocument/2006/relationships/image" Target="../media/suntech-logo23.png"/><Relationship Id="rId24" Type="http://schemas.openxmlformats.org/officeDocument/2006/relationships/image" Target="../media/winaico-solar-panels24.png"/><Relationship Id="rId25" Type="http://schemas.openxmlformats.org/officeDocument/2006/relationships/image" Target="../media/phono-solar-logo25.png"/><Relationship Id="rId26" Type="http://schemas.openxmlformats.org/officeDocument/2006/relationships/image" Target="../media/phono-solar-logo26.png"/><Relationship Id="rId27" Type="http://schemas.openxmlformats.org/officeDocument/2006/relationships/image" Target="../media/risen-solar-logo27.png"/><Relationship Id="rId28" Type="http://schemas.openxmlformats.org/officeDocument/2006/relationships/image" Target="../media/solahart-solar-panels28.png"/><Relationship Id="rId29" Type="http://schemas.openxmlformats.org/officeDocument/2006/relationships/image" Target="../media/Screenshot-2026-01-08-at-2.12.26-pm-129x25229.png"/><Relationship Id="rId30" Type="http://schemas.openxmlformats.org/officeDocument/2006/relationships/image" Target="../media/solaredge-solar-panels30.png"/><Relationship Id="rId31" Type="http://schemas.openxmlformats.org/officeDocument/2006/relationships/image" Target="../media/cshiku31.png"/><Relationship Id="rId32" Type="http://schemas.openxmlformats.org/officeDocument/2006/relationships/image" Target="../media/trina-solar-panels32.png"/><Relationship Id="rId33" Type="http://schemas.openxmlformats.org/officeDocument/2006/relationships/image" Target="../media/sunpower-solar-panels33.png"/><Relationship Id="rId34" Type="http://schemas.openxmlformats.org/officeDocument/2006/relationships/image" Target="../media/sunpower-maxeon-3-black34.png"/><Relationship Id="rId35" Type="http://schemas.openxmlformats.org/officeDocument/2006/relationships/image" Target="../media/sunpower-max335.png"/><Relationship Id="rId36" Type="http://schemas.openxmlformats.org/officeDocument/2006/relationships/image" Target="../media/jinko-solar-panels36.png"/><Relationship Id="rId37" Type="http://schemas.openxmlformats.org/officeDocument/2006/relationships/image" Target="../media/ja4.037.png"/><Relationship Id="rId38" Type="http://schemas.openxmlformats.org/officeDocument/2006/relationships/image" Target="../media/aiko-2splus38.png"/><Relationship Id="rId39" Type="http://schemas.openxmlformats.org/officeDocument/2006/relationships/image" Target="../media/aiko-1s39.png"/><Relationship Id="rId40" Type="http://schemas.openxmlformats.org/officeDocument/2006/relationships/image" Target="../media/aiko-3p40.png"/><Relationship Id="rId41" Type="http://schemas.openxmlformats.org/officeDocument/2006/relationships/image" Target="../media/neostar-2p41.png"/><Relationship Id="rId42" Type="http://schemas.openxmlformats.org/officeDocument/2006/relationships/image" Target="../media/rec-solar-panels42.png"/><Relationship Id="rId43" Type="http://schemas.openxmlformats.org/officeDocument/2006/relationships/image" Target="../media/rec-alpha-purer43.png"/><Relationship Id="rId44" Type="http://schemas.openxmlformats.org/officeDocument/2006/relationships/image" Target="../media/longix1044.png"/><Relationship Id="rId45" Type="http://schemas.openxmlformats.org/officeDocument/2006/relationships/image" Target="../media/tw-solar-panels45.png"/><Relationship Id="rId46" Type="http://schemas.openxmlformats.org/officeDocument/2006/relationships/image" Target="../media/tw-panel46.png"/><Relationship Id="rId47" Type="http://schemas.openxmlformats.org/officeDocument/2006/relationships/image" Target="../media/tindo-solar-panels47.png"/><Relationship Id="rId48" Type="http://schemas.openxmlformats.org/officeDocument/2006/relationships/image" Target="../media/suntech-solar-panels48.png"/><Relationship Id="rId49" Type="http://schemas.openxmlformats.org/officeDocument/2006/relationships/image" Target="../media/suntech-nshm49.png"/><Relationship Id="rId50" Type="http://schemas.openxmlformats.org/officeDocument/2006/relationships/image" Target="../media/suntech-mini50.png"/><Relationship Id="rId51" Type="http://schemas.openxmlformats.org/officeDocument/2006/relationships/image" Target="../media/winaico-solar-panels51.png"/><Relationship Id="rId52" Type="http://schemas.openxmlformats.org/officeDocument/2006/relationships/image" Target="../media/phono-solar-panels52.png"/><Relationship Id="rId53" Type="http://schemas.openxmlformats.org/officeDocument/2006/relationships/image" Target="../media/helios-clear53.png"/><Relationship Id="rId54" Type="http://schemas.openxmlformats.org/officeDocument/2006/relationships/image" Target="../media/risen47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2</xdr:row>
      <xdr:rowOff>1047750</xdr:rowOff>
    </xdr:from>
    <xdr:ext cx="1190625" cy="695325"/>
    <xdr:pic>
      <xdr:nvPicPr>
        <xdr:cNvPr id="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2</xdr:row>
      <xdr:rowOff>1047750</xdr:rowOff>
    </xdr:from>
    <xdr:ext cx="1190625" cy="695325"/>
    <xdr:pic>
      <xdr:nvPicPr>
        <xdr:cNvPr id="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2</xdr:row>
      <xdr:rowOff>1047750</xdr:rowOff>
    </xdr:from>
    <xdr:ext cx="1190625" cy="695325"/>
    <xdr:pic>
      <xdr:nvPicPr>
        <xdr:cNvPr id="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2</xdr:row>
      <xdr:rowOff>1047750</xdr:rowOff>
    </xdr:from>
    <xdr:ext cx="1190625" cy="695325"/>
    <xdr:pic>
      <xdr:nvPicPr>
        <xdr:cNvPr id="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2</xdr:row>
      <xdr:rowOff>1047750</xdr:rowOff>
    </xdr:from>
    <xdr:ext cx="1190625" cy="695325"/>
    <xdr:pic>
      <xdr:nvPicPr>
        <xdr:cNvPr id="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2</xdr:row>
      <xdr:rowOff>1047750</xdr:rowOff>
    </xdr:from>
    <xdr:ext cx="1190625" cy="695325"/>
    <xdr:pic>
      <xdr:nvPicPr>
        <xdr:cNvPr id="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2</xdr:row>
      <xdr:rowOff>1047750</xdr:rowOff>
    </xdr:from>
    <xdr:ext cx="1190625" cy="695325"/>
    <xdr:pic>
      <xdr:nvPicPr>
        <xdr:cNvPr id="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2</xdr:row>
      <xdr:rowOff>1047750</xdr:rowOff>
    </xdr:from>
    <xdr:ext cx="1190625" cy="695325"/>
    <xdr:pic>
      <xdr:nvPicPr>
        <xdr:cNvPr id="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2</xdr:row>
      <xdr:rowOff>1047750</xdr:rowOff>
    </xdr:from>
    <xdr:ext cx="1190625" cy="695325"/>
    <xdr:pic>
      <xdr:nvPicPr>
        <xdr:cNvPr id="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2</xdr:row>
      <xdr:rowOff>1047750</xdr:rowOff>
    </xdr:from>
    <xdr:ext cx="1190625" cy="695325"/>
    <xdr:pic>
      <xdr:nvPicPr>
        <xdr:cNvPr id="1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2</xdr:row>
      <xdr:rowOff>1047750</xdr:rowOff>
    </xdr:from>
    <xdr:ext cx="1190625" cy="695325"/>
    <xdr:pic>
      <xdr:nvPicPr>
        <xdr:cNvPr id="1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2</xdr:row>
      <xdr:rowOff>1047750</xdr:rowOff>
    </xdr:from>
    <xdr:ext cx="1190625" cy="695325"/>
    <xdr:pic>
      <xdr:nvPicPr>
        <xdr:cNvPr id="1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2</xdr:row>
      <xdr:rowOff>1047750</xdr:rowOff>
    </xdr:from>
    <xdr:ext cx="1190625" cy="695325"/>
    <xdr:pic>
      <xdr:nvPicPr>
        <xdr:cNvPr id="1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2</xdr:row>
      <xdr:rowOff>1047750</xdr:rowOff>
    </xdr:from>
    <xdr:ext cx="1190625" cy="695325"/>
    <xdr:pic>
      <xdr:nvPicPr>
        <xdr:cNvPr id="1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2</xdr:row>
      <xdr:rowOff>1047750</xdr:rowOff>
    </xdr:from>
    <xdr:ext cx="1190625" cy="695325"/>
    <xdr:pic>
      <xdr:nvPicPr>
        <xdr:cNvPr id="1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2</xdr:row>
      <xdr:rowOff>1047750</xdr:rowOff>
    </xdr:from>
    <xdr:ext cx="1190625" cy="695325"/>
    <xdr:pic>
      <xdr:nvPicPr>
        <xdr:cNvPr id="1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2</xdr:row>
      <xdr:rowOff>1047750</xdr:rowOff>
    </xdr:from>
    <xdr:ext cx="1190625" cy="695325"/>
    <xdr:pic>
      <xdr:nvPicPr>
        <xdr:cNvPr id="1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2</xdr:row>
      <xdr:rowOff>1047750</xdr:rowOff>
    </xdr:from>
    <xdr:ext cx="1190625" cy="695325"/>
    <xdr:pic>
      <xdr:nvPicPr>
        <xdr:cNvPr id="1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2</xdr:row>
      <xdr:rowOff>1047750</xdr:rowOff>
    </xdr:from>
    <xdr:ext cx="1190625" cy="695325"/>
    <xdr:pic>
      <xdr:nvPicPr>
        <xdr:cNvPr id="1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2</xdr:row>
      <xdr:rowOff>1047750</xdr:rowOff>
    </xdr:from>
    <xdr:ext cx="1190625" cy="695325"/>
    <xdr:pic>
      <xdr:nvPicPr>
        <xdr:cNvPr id="2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2</xdr:row>
      <xdr:rowOff>1047750</xdr:rowOff>
    </xdr:from>
    <xdr:ext cx="1190625" cy="695325"/>
    <xdr:pic>
      <xdr:nvPicPr>
        <xdr:cNvPr id="2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2</xdr:row>
      <xdr:rowOff>1047750</xdr:rowOff>
    </xdr:from>
    <xdr:ext cx="1190625" cy="695325"/>
    <xdr:pic>
      <xdr:nvPicPr>
        <xdr:cNvPr id="2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2</xdr:row>
      <xdr:rowOff>1047750</xdr:rowOff>
    </xdr:from>
    <xdr:ext cx="1190625" cy="695325"/>
    <xdr:pic>
      <xdr:nvPicPr>
        <xdr:cNvPr id="2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24</xdr:col>
      <xdr:colOff>704850</xdr:colOff>
      <xdr:row>2</xdr:row>
      <xdr:rowOff>1047750</xdr:rowOff>
    </xdr:from>
    <xdr:ext cx="1190625" cy="695325"/>
    <xdr:pic>
      <xdr:nvPicPr>
        <xdr:cNvPr id="2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25</xdr:col>
      <xdr:colOff>704850</xdr:colOff>
      <xdr:row>2</xdr:row>
      <xdr:rowOff>1047750</xdr:rowOff>
    </xdr:from>
    <xdr:ext cx="1190625" cy="695325"/>
    <xdr:pic>
      <xdr:nvPicPr>
        <xdr:cNvPr id="2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704850</xdr:colOff>
      <xdr:row>2</xdr:row>
      <xdr:rowOff>1047750</xdr:rowOff>
    </xdr:from>
    <xdr:ext cx="1190625" cy="695325"/>
    <xdr:pic>
      <xdr:nvPicPr>
        <xdr:cNvPr id="2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704850</xdr:colOff>
      <xdr:row>2</xdr:row>
      <xdr:rowOff>1047750</xdr:rowOff>
    </xdr:from>
    <xdr:ext cx="1190625" cy="695325"/>
    <xdr:pic>
      <xdr:nvPicPr>
        <xdr:cNvPr id="2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704850</xdr:colOff>
      <xdr:row>3</xdr:row>
      <xdr:rowOff>481013</xdr:rowOff>
    </xdr:from>
    <xdr:ext cx="1200150" cy="2047875"/>
    <xdr:pic>
      <xdr:nvPicPr>
        <xdr:cNvPr id="2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3</xdr:row>
      <xdr:rowOff>481013</xdr:rowOff>
    </xdr:from>
    <xdr:ext cx="1047750" cy="2047875"/>
    <xdr:pic>
      <xdr:nvPicPr>
        <xdr:cNvPr id="2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3</xdr:row>
      <xdr:rowOff>481013</xdr:rowOff>
    </xdr:from>
    <xdr:ext cx="1200150" cy="2047875"/>
    <xdr:pic>
      <xdr:nvPicPr>
        <xdr:cNvPr id="3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3</xdr:row>
      <xdr:rowOff>481013</xdr:rowOff>
    </xdr:from>
    <xdr:ext cx="1200150" cy="2047875"/>
    <xdr:pic>
      <xdr:nvPicPr>
        <xdr:cNvPr id="3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3</xdr:row>
      <xdr:rowOff>481013</xdr:rowOff>
    </xdr:from>
    <xdr:ext cx="1200150" cy="2047875"/>
    <xdr:pic>
      <xdr:nvPicPr>
        <xdr:cNvPr id="3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3</xdr:row>
      <xdr:rowOff>481013</xdr:rowOff>
    </xdr:from>
    <xdr:ext cx="1200150" cy="2047875"/>
    <xdr:pic>
      <xdr:nvPicPr>
        <xdr:cNvPr id="3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3</xdr:row>
      <xdr:rowOff>481013</xdr:rowOff>
    </xdr:from>
    <xdr:ext cx="1200150" cy="2047875"/>
    <xdr:pic>
      <xdr:nvPicPr>
        <xdr:cNvPr id="3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3</xdr:row>
      <xdr:rowOff>481013</xdr:rowOff>
    </xdr:from>
    <xdr:ext cx="1200150" cy="2047875"/>
    <xdr:pic>
      <xdr:nvPicPr>
        <xdr:cNvPr id="3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3</xdr:row>
      <xdr:rowOff>481013</xdr:rowOff>
    </xdr:from>
    <xdr:ext cx="1200150" cy="2047875"/>
    <xdr:pic>
      <xdr:nvPicPr>
        <xdr:cNvPr id="3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3</xdr:row>
      <xdr:rowOff>481013</xdr:rowOff>
    </xdr:from>
    <xdr:ext cx="1200150" cy="2047875"/>
    <xdr:pic>
      <xdr:nvPicPr>
        <xdr:cNvPr id="3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3</xdr:row>
      <xdr:rowOff>481013</xdr:rowOff>
    </xdr:from>
    <xdr:ext cx="1200150" cy="2047875"/>
    <xdr:pic>
      <xdr:nvPicPr>
        <xdr:cNvPr id="3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3</xdr:row>
      <xdr:rowOff>481013</xdr:rowOff>
    </xdr:from>
    <xdr:ext cx="1200150" cy="2047875"/>
    <xdr:pic>
      <xdr:nvPicPr>
        <xdr:cNvPr id="3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3</xdr:row>
      <xdr:rowOff>481013</xdr:rowOff>
    </xdr:from>
    <xdr:ext cx="1200150" cy="2047875"/>
    <xdr:pic>
      <xdr:nvPicPr>
        <xdr:cNvPr id="4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3</xdr:row>
      <xdr:rowOff>481013</xdr:rowOff>
    </xdr:from>
    <xdr:ext cx="1200150" cy="2047875"/>
    <xdr:pic>
      <xdr:nvPicPr>
        <xdr:cNvPr id="4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3</xdr:row>
      <xdr:rowOff>481013</xdr:rowOff>
    </xdr:from>
    <xdr:ext cx="1200150" cy="2047875"/>
    <xdr:pic>
      <xdr:nvPicPr>
        <xdr:cNvPr id="4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3</xdr:row>
      <xdr:rowOff>481013</xdr:rowOff>
    </xdr:from>
    <xdr:ext cx="1200150" cy="2047875"/>
    <xdr:pic>
      <xdr:nvPicPr>
        <xdr:cNvPr id="4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3</xdr:row>
      <xdr:rowOff>481013</xdr:rowOff>
    </xdr:from>
    <xdr:ext cx="1200150" cy="2047875"/>
    <xdr:pic>
      <xdr:nvPicPr>
        <xdr:cNvPr id="4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3</xdr:row>
      <xdr:rowOff>481013</xdr:rowOff>
    </xdr:from>
    <xdr:ext cx="1200150" cy="2047875"/>
    <xdr:pic>
      <xdr:nvPicPr>
        <xdr:cNvPr id="4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3</xdr:row>
      <xdr:rowOff>481013</xdr:rowOff>
    </xdr:from>
    <xdr:ext cx="1200150" cy="2047875"/>
    <xdr:pic>
      <xdr:nvPicPr>
        <xdr:cNvPr id="4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3</xdr:row>
      <xdr:rowOff>481013</xdr:rowOff>
    </xdr:from>
    <xdr:ext cx="1200150" cy="2047875"/>
    <xdr:pic>
      <xdr:nvPicPr>
        <xdr:cNvPr id="4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3</xdr:row>
      <xdr:rowOff>481013</xdr:rowOff>
    </xdr:from>
    <xdr:ext cx="1200150" cy="2047875"/>
    <xdr:pic>
      <xdr:nvPicPr>
        <xdr:cNvPr id="4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3</xdr:row>
      <xdr:rowOff>481013</xdr:rowOff>
    </xdr:from>
    <xdr:ext cx="1200150" cy="2047875"/>
    <xdr:pic>
      <xdr:nvPicPr>
        <xdr:cNvPr id="4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3</xdr:row>
      <xdr:rowOff>481013</xdr:rowOff>
    </xdr:from>
    <xdr:ext cx="1200150" cy="2047875"/>
    <xdr:pic>
      <xdr:nvPicPr>
        <xdr:cNvPr id="5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24</xdr:col>
      <xdr:colOff>704850</xdr:colOff>
      <xdr:row>3</xdr:row>
      <xdr:rowOff>481013</xdr:rowOff>
    </xdr:from>
    <xdr:ext cx="1200150" cy="2047875"/>
    <xdr:pic>
      <xdr:nvPicPr>
        <xdr:cNvPr id="5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25</xdr:col>
      <xdr:colOff>704850</xdr:colOff>
      <xdr:row>3</xdr:row>
      <xdr:rowOff>481013</xdr:rowOff>
    </xdr:from>
    <xdr:ext cx="1200150" cy="2047875"/>
    <xdr:pic>
      <xdr:nvPicPr>
        <xdr:cNvPr id="5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704850</xdr:colOff>
      <xdr:row>3</xdr:row>
      <xdr:rowOff>481013</xdr:rowOff>
    </xdr:from>
    <xdr:ext cx="1200150" cy="2047875"/>
    <xdr:pic>
      <xdr:nvPicPr>
        <xdr:cNvPr id="5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704850</xdr:colOff>
      <xdr:row>3</xdr:row>
      <xdr:rowOff>481013</xdr:rowOff>
    </xdr:from>
    <xdr:ext cx="1200150" cy="2047875"/>
    <xdr:pic>
      <xdr:nvPicPr>
        <xdr:cNvPr id="5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2/02/CEC_ir5360-SOLAHART455BRB3_June_2025_V3_LR.pdf" TargetMode="External"/><Relationship Id="rId_hyperlink_3" Type="http://schemas.openxmlformats.org/officeDocument/2006/relationships/hyperlink" Target="https://www.solarquotes.com.au/wp-content/uploads/2024/03/CEC_ir5346-SOLAHART440BR3_April_2025_V4_LR.pdf" TargetMode="External"/><Relationship Id="rId_hyperlink_4" Type="http://schemas.openxmlformats.org/officeDocument/2006/relationships/hyperlink" Target="https://www.solarquotes.com.au/wp-content/uploads/2020/12/se-smart-panel-j-white-framed-datasheet-aus.pdf" TargetMode="External"/><Relationship Id="rId_hyperlink_5" Type="http://schemas.openxmlformats.org/officeDocument/2006/relationships/hyperlink" Target="https://www.solarquotes.com.au/wp-content/uploads/2023/07/cshiku6.pdf" TargetMode="External"/><Relationship Id="rId_hyperlink_6" Type="http://schemas.openxmlformats.org/officeDocument/2006/relationships/hyperlink" Target="https://www.solarquotes.com.au/wp-content/uploads/2026/04/trina-475w.pdf" TargetMode="External"/><Relationship Id="rId_hyperlink_7" Type="http://schemas.openxmlformats.org/officeDocument/2006/relationships/hyperlink" Target="https://www.solarquotes.com.au/wp-content/uploads/2022/11/sunpower-p7.pdf" TargetMode="External"/><Relationship Id="rId_hyperlink_8" Type="http://schemas.openxmlformats.org/officeDocument/2006/relationships/hyperlink" Target="https://www.solarquotes.com.au/wp-content/uploads/2025/05/sunpower-max3-black.pdf" TargetMode="External"/><Relationship Id="rId_hyperlink_9" Type="http://schemas.openxmlformats.org/officeDocument/2006/relationships/hyperlink" Target="https://www.solarquotes.com.au/wp-content/uploads/2021/02/sunpower-max3.pdf" TargetMode="External"/><Relationship Id="rId_hyperlink_10" Type="http://schemas.openxmlformats.org/officeDocument/2006/relationships/hyperlink" Target="https://www.solarquotes.com.au/wp-content/uploads/2026/04/tigerneo3.pdf" TargetMode="External"/><Relationship Id="rId_hyperlink_11" Type="http://schemas.openxmlformats.org/officeDocument/2006/relationships/hyperlink" Target="https://www.solarquotes.com.au/wp-content/uploads/2023/08/JASolar475W.pdf" TargetMode="External"/><Relationship Id="rId_hyperlink_12" Type="http://schemas.openxmlformats.org/officeDocument/2006/relationships/hyperlink" Target="https://www.solarquotes.com.au/wp-content/uploads/2024/09/aiko-2s-1.pdf" TargetMode="External"/><Relationship Id="rId_hyperlink_13" Type="http://schemas.openxmlformats.org/officeDocument/2006/relationships/hyperlink" Target="https://www.solarquotes.com.au/wp-content/uploads/2026/01/aiko-3s.pdf" TargetMode="External"/><Relationship Id="rId_hyperlink_14" Type="http://schemas.openxmlformats.org/officeDocument/2006/relationships/hyperlink" Target="https://www.solarquotes.com.au/wp-content/uploads/2026/01/aiko-3p54.pdf" TargetMode="External"/><Relationship Id="rId_hyperlink_15" Type="http://schemas.openxmlformats.org/officeDocument/2006/relationships/hyperlink" Target="https://www.solarquotes.com.au/wp-content/uploads/2024/09/neostar-2p.pdf" TargetMode="External"/><Relationship Id="rId_hyperlink_16" Type="http://schemas.openxmlformats.org/officeDocument/2006/relationships/hyperlink" Target="https://www.solarquotes.com.au/wp-content/uploads/2024/01/DS_Alpha_Pure-RX_IEC_EN_AUCEC_101125.pdf" TargetMode="External"/><Relationship Id="rId_hyperlink_17" Type="http://schemas.openxmlformats.org/officeDocument/2006/relationships/hyperlink" Target="https://www.solarquotes.com.au/wp-content/uploads/2022/09/rec-alpha-purer.pdf" TargetMode="External"/><Relationship Id="rId_hyperlink_18" Type="http://schemas.openxmlformats.org/officeDocument/2006/relationships/hyperlink" Target="https://www.solarquotes.com.au/wp-content/uploads/2023/09/Longi-LR7-54HVH-Datasheet.pdf" TargetMode="External"/><Relationship Id="rId_hyperlink_19" Type="http://schemas.openxmlformats.org/officeDocument/2006/relationships/hyperlink" Target="https://www.solarquotes.com.au/wp-content/uploads/2025/10/TW-470.pdf" TargetMode="External"/><Relationship Id="rId_hyperlink_20" Type="http://schemas.openxmlformats.org/officeDocument/2006/relationships/hyperlink" Target="https://www.solarquotes.com.au/wp-content/uploads/2025/09/tw-440.pdf" TargetMode="External"/><Relationship Id="rId_hyperlink_21" Type="http://schemas.openxmlformats.org/officeDocument/2006/relationships/hyperlink" Target="https://www.solarquotes.com.au/wp-content/uploads/2022/07/tindo-walara-g4.png" TargetMode="External"/><Relationship Id="rId_hyperlink_22" Type="http://schemas.openxmlformats.org/officeDocument/2006/relationships/hyperlink" Target="https://www.solarquotes.com.au/wp-content/uploads/2023/07/suntech-ultravpro.pdf" TargetMode="External"/><Relationship Id="rId_hyperlink_23" Type="http://schemas.openxmlformats.org/officeDocument/2006/relationships/hyperlink" Target="https://www.solarquotes.com.au/wp-content/uploads/2023/07/ultra-v-pro-415-ntype.pdf" TargetMode="External"/><Relationship Id="rId_hyperlink_24" Type="http://schemas.openxmlformats.org/officeDocument/2006/relationships/hyperlink" Target="https://www.solarquotes.com.au/wp-content/uploads/2023/01/Datasheet-STP415S-C54-Umhm.pdf" TargetMode="External"/><Relationship Id="rId_hyperlink_25" Type="http://schemas.openxmlformats.org/officeDocument/2006/relationships/hyperlink" Target="https://www.solarquotes.com.au/wp-content/uploads/2023/05/Comp-WINAICO_WST-450NGX-D3_AUS_0824-comp2.pdf" TargetMode="External"/><Relationship Id="rId_hyperlink_26" Type="http://schemas.openxmlformats.org/officeDocument/2006/relationships/hyperlink" Target="https://www.solarquotes.com.au/wp-content/uploads/2025/11/PS-Quasar-475W-Datasheet-I-Compressed.pdf" TargetMode="External"/><Relationship Id="rId_hyperlink_27" Type="http://schemas.openxmlformats.org/officeDocument/2006/relationships/hyperlink" Target="https://www.solarquotes.com.au/wp-content/uploads/2024/01/Phono-Solar-Helios-Clear-v1.3.pdf" TargetMode="External"/><Relationship Id="rId_hyperlink_28" Type="http://schemas.openxmlformats.org/officeDocument/2006/relationships/hyperlink" Target="https://www.solarquotes.com.au/wp-content/uploads/2023/01/RSM96-11-475BNDG-datasheet-2026H1-EN.pdf" TargetMode="External"/><Relationship Id="rId_hyperlink_29" Type="http://schemas.openxmlformats.org/officeDocument/2006/relationships/hyperlink" Target="https://www.solarquotes.com.au/wp-content/uploads/2022/02/solahart-warranty.pdf" TargetMode="External"/><Relationship Id="rId_hyperlink_30" Type="http://schemas.openxmlformats.org/officeDocument/2006/relationships/hyperlink" Target="https://www.solarquotes.com.au/wp-content/uploads/2022/02/solahart-warranty.pdf" TargetMode="External"/><Relationship Id="rId_hyperlink_31" Type="http://schemas.openxmlformats.org/officeDocument/2006/relationships/hyperlink" Target="https://www.solarquotes.com.au/wp-content/uploads/2020/12/se-limited-warranty-smart-pv-panel-54-cell-december-2022-aus.pdf" TargetMode="External"/><Relationship Id="rId_hyperlink_32" Type="http://schemas.openxmlformats.org/officeDocument/2006/relationships/hyperlink" Target="https://www.solarquotes.com.au/wp-content/uploads/2023/07/CSW.pdf" TargetMode="External"/><Relationship Id="rId_hyperlink_33" Type="http://schemas.openxmlformats.org/officeDocument/2006/relationships/hyperlink" Target="https://www.solarquotes.com.au/wp-content/uploads/2026/04/PS-M-0135-AA-GLOBAL-LIMITED-WARRANTY-FOR-TRINA-SOLAR-BRAND-CRYSTALLINE-SOLAR-PHOTOVOLTAIC-MODULES_202507_Clean.pdf" TargetMode="External"/><Relationship Id="rId_hyperlink_34" Type="http://schemas.openxmlformats.org/officeDocument/2006/relationships/hyperlink" Target="https://www.solarquotes.com.au/wp-content/uploads/2022/11/sunpower-warranty-2025.pdf" TargetMode="External"/><Relationship Id="rId_hyperlink_35" Type="http://schemas.openxmlformats.org/officeDocument/2006/relationships/hyperlink" Target="https://www.solarquotes.com.au/wp-content/uploads/2022/11/sunpower-warranty-2025.pdf" TargetMode="External"/><Relationship Id="rId_hyperlink_36" Type="http://schemas.openxmlformats.org/officeDocument/2006/relationships/hyperlink" Target="https://www.solarquotes.com.au/wp-content/uploads/2022/11/sunpower-warranty-2025.pdf" TargetMode="External"/><Relationship Id="rId_hyperlink_37" Type="http://schemas.openxmlformats.org/officeDocument/2006/relationships/hyperlink" Target="https://www.solarquotes.com.au/wp-content/uploads/2026/04/LIMITED-WARRANTY-REV.EN20250919-LINEAR-MONOFACIAL-MODULE.pdf" TargetMode="External"/><Relationship Id="rId_hyperlink_38" Type="http://schemas.openxmlformats.org/officeDocument/2006/relationships/hyperlink" Target="https://www.solarquotes.com.au/wp-content/uploads/2023/08/JAsolarwarranty2026.pdf" TargetMode="External"/><Relationship Id="rId_hyperlink_39" Type="http://schemas.openxmlformats.org/officeDocument/2006/relationships/hyperlink" Target="https://www.solarquotes.com.au/wp-content/uploads/2024/08/Warranty-TandCs-Single-glass-AIKO-Energy-12.02.24.pdf" TargetMode="External"/><Relationship Id="rId_hyperlink_40" Type="http://schemas.openxmlformats.org/officeDocument/2006/relationships/hyperlink" Target="https://www.solarquotes.com.au/wp-content/uploads/2026/01/Warranty-for-Residential-2nd&#8209;Gen-3rd&#8209;Gen-Full&#8209;Black-Modules-less-than-480W-1.7-EN.pdf" TargetMode="External"/><Relationship Id="rId_hyperlink_41" Type="http://schemas.openxmlformats.org/officeDocument/2006/relationships/hyperlink" Target="https://www.solarquotes.com.au/wp-content/uploads/2026/01/aikowarranty.pdf" TargetMode="External"/><Relationship Id="rId_hyperlink_42" Type="http://schemas.openxmlformats.org/officeDocument/2006/relationships/hyperlink" Target="https://www.solarquotes.com.au/wp-content/uploads/2024/08/Warranty-TandCs-Single-glass-AIKO-Energy-12.02.24.pdf" TargetMode="External"/><Relationship Id="rId_hyperlink_43" Type="http://schemas.openxmlformats.org/officeDocument/2006/relationships/hyperlink" Target="https://www.solarquotes.com.au/wp-content/uploads/2022/09/warranty_alpha_rev_b.pdf" TargetMode="External"/><Relationship Id="rId_hyperlink_44" Type="http://schemas.openxmlformats.org/officeDocument/2006/relationships/hyperlink" Target="https://www.solarquotes.com.au/wp-content/uploads/2022/09/warranty_alpha_rev_b.pdf" TargetMode="External"/><Relationship Id="rId_hyperlink_45" Type="http://schemas.openxmlformats.org/officeDocument/2006/relationships/hyperlink" Target="https://www.solarquotes.com.au/wp-content/uploads/2023/09/Limited_Warranty_for_LON_Gi_Hi_MOX_10_Solar_Modules_Distributed_Generation_AU_1_c8a7831c18.pdf" TargetMode="External"/><Relationship Id="rId_hyperlink_46" Type="http://schemas.openxmlformats.org/officeDocument/2006/relationships/hyperlink" Target="https://www.solarquotes.com.au/wp-content/uploads/2025/09/TW-Solar-Aus-Warranty.pdf" TargetMode="External"/><Relationship Id="rId_hyperlink_47" Type="http://schemas.openxmlformats.org/officeDocument/2006/relationships/hyperlink" Target="https://www.solarquotes.com.au/wp-content/uploads/2025/09/TW-Solar-Aus-Warranty.pdf" TargetMode="External"/><Relationship Id="rId_hyperlink_48" Type="http://schemas.openxmlformats.org/officeDocument/2006/relationships/hyperlink" Target="https://www.solarquotes.com.au/wp-content/uploads/2022/07/Tindo_NTYPE_Consumer_Warranty_VersionC_24July25Final.pdf" TargetMode="External"/><Relationship Id="rId_hyperlink_49" Type="http://schemas.openxmlformats.org/officeDocument/2006/relationships/hyperlink" Target="https://www.solarquotes.com.au/wp-content/uploads/2023/07/suntech-warranty-2023.pdf" TargetMode="External"/><Relationship Id="rId_hyperlink_50" Type="http://schemas.openxmlformats.org/officeDocument/2006/relationships/hyperlink" Target="https://www.solarquotes.com.au/wp-content/uploads/2023/07/suntech-warranty-2023.pdf" TargetMode="External"/><Relationship Id="rId_hyperlink_51" Type="http://schemas.openxmlformats.org/officeDocument/2006/relationships/hyperlink" Target="https://www.solarquotes.com.au/wp-content/uploads/2023/01/suntech-warranty-2022.pdf" TargetMode="External"/><Relationship Id="rId_hyperlink_52" Type="http://schemas.openxmlformats.org/officeDocument/2006/relationships/hyperlink" Target="https://www.solarquotes.com.au/wp-content/uploads/2023/05/winaico-ngx-warranty.pdf" TargetMode="External"/><Relationship Id="rId_hyperlink_53" Type="http://schemas.openxmlformats.org/officeDocument/2006/relationships/hyperlink" Target="https://www.solarquotes.com.au/wp-content/uploads/2025/11/Limited-Warranty_AUS-20250103_Statement-Of-30-Year-Product-Warranty-for-PSXXXL12GFH-16-QSH-Series.pdf" TargetMode="External"/><Relationship Id="rId_hyperlink_54" Type="http://schemas.openxmlformats.org/officeDocument/2006/relationships/hyperlink" Target="https://www.solarquotes.com.au/wp-content/uploads/2024/01/Limited-Warranty-PV-Module-Statements.pdf" TargetMode="External"/><Relationship Id="rId_hyperlink_55" Type="http://schemas.openxmlformats.org/officeDocument/2006/relationships/hyperlink" Target="https://www.solarquotes.com.au/wp-content/uploads/2023/01/Risen-25yr-rooftop-warranty-AU-NZ-EN.pdf" TargetMode="External"/><Relationship Id="rId_hyperlink_56" Type="http://schemas.openxmlformats.org/officeDocument/2006/relationships/hyperlink" Target="https://www.solarquotes.com.au/panels/solahart-review.html" TargetMode="External"/><Relationship Id="rId_hyperlink_57" Type="http://schemas.openxmlformats.org/officeDocument/2006/relationships/hyperlink" Target="https://www.solarquotes.com.au/panels/solahart-review.html" TargetMode="External"/><Relationship Id="rId_hyperlink_58" Type="http://schemas.openxmlformats.org/officeDocument/2006/relationships/hyperlink" Target="https://www.solarquotes.com.au/panels/solaredge-review.html" TargetMode="External"/><Relationship Id="rId_hyperlink_59" Type="http://schemas.openxmlformats.org/officeDocument/2006/relationships/hyperlink" Target="https://www.solarquotes.com.au/panels/canadian-solar-inc-review.html" TargetMode="External"/><Relationship Id="rId_hyperlink_60" Type="http://schemas.openxmlformats.org/officeDocument/2006/relationships/hyperlink" Target="https://www.solarquotes.com.au/panels/trina-review.html" TargetMode="External"/><Relationship Id="rId_hyperlink_61" Type="http://schemas.openxmlformats.org/officeDocument/2006/relationships/hyperlink" Target="https://www.solarquotes.com.au/panels/sunpower-review.html" TargetMode="External"/><Relationship Id="rId_hyperlink_62" Type="http://schemas.openxmlformats.org/officeDocument/2006/relationships/hyperlink" Target="https://www.solarquotes.com.au/panels/sunpower-review.html" TargetMode="External"/><Relationship Id="rId_hyperlink_63" Type="http://schemas.openxmlformats.org/officeDocument/2006/relationships/hyperlink" Target="https://www.solarquotes.com.au/panels/sunpower-review.html" TargetMode="External"/><Relationship Id="rId_hyperlink_64" Type="http://schemas.openxmlformats.org/officeDocument/2006/relationships/hyperlink" Target="https://www.solarquotes.com.au/panels/jinko-solar-review.html" TargetMode="External"/><Relationship Id="rId_hyperlink_65" Type="http://schemas.openxmlformats.org/officeDocument/2006/relationships/hyperlink" Target="https://www.solarquotes.com.au/panels/ja-solar-review.html" TargetMode="External"/><Relationship Id="rId_hyperlink_66" Type="http://schemas.openxmlformats.org/officeDocument/2006/relationships/hyperlink" Target="https://www.solarquotes.com.au/panels/aiko-solar-review.html" TargetMode="External"/><Relationship Id="rId_hyperlink_67" Type="http://schemas.openxmlformats.org/officeDocument/2006/relationships/hyperlink" Target="https://www.solarquotes.com.au/panels/aiko-solar-review.html" TargetMode="External"/><Relationship Id="rId_hyperlink_68" Type="http://schemas.openxmlformats.org/officeDocument/2006/relationships/hyperlink" Target="https://www.solarquotes.com.au/panels/aiko-solar-review.html" TargetMode="External"/><Relationship Id="rId_hyperlink_69" Type="http://schemas.openxmlformats.org/officeDocument/2006/relationships/hyperlink" Target="https://www.solarquotes.com.au/panels/aiko-solar-review.html" TargetMode="External"/><Relationship Id="rId_hyperlink_70" Type="http://schemas.openxmlformats.org/officeDocument/2006/relationships/hyperlink" Target="https://www.solarquotes.com.au/panels/rec-review.html" TargetMode="External"/><Relationship Id="rId_hyperlink_71" Type="http://schemas.openxmlformats.org/officeDocument/2006/relationships/hyperlink" Target="https://www.solarquotes.com.au/panels/rec-review.html" TargetMode="External"/><Relationship Id="rId_hyperlink_72" Type="http://schemas.openxmlformats.org/officeDocument/2006/relationships/hyperlink" Target="https://www.solarquotes.com.au/panels/longi-solar-review.html" TargetMode="External"/><Relationship Id="rId_hyperlink_73" Type="http://schemas.openxmlformats.org/officeDocument/2006/relationships/hyperlink" Target="https://www.solarquotes.com.au/panels/tw-solar-review.html" TargetMode="External"/><Relationship Id="rId_hyperlink_74" Type="http://schemas.openxmlformats.org/officeDocument/2006/relationships/hyperlink" Target="https://www.solarquotes.com.au/panels/tw-solar-review.html" TargetMode="External"/><Relationship Id="rId_hyperlink_75" Type="http://schemas.openxmlformats.org/officeDocument/2006/relationships/hyperlink" Target="https://www.solarquotes.com.au/panels/tindo-solar-review.html" TargetMode="External"/><Relationship Id="rId_hyperlink_76" Type="http://schemas.openxmlformats.org/officeDocument/2006/relationships/hyperlink" Target="https://www.solarquotes.com.au/panels/suntech-review.html" TargetMode="External"/><Relationship Id="rId_hyperlink_77" Type="http://schemas.openxmlformats.org/officeDocument/2006/relationships/hyperlink" Target="https://www.solarquotes.com.au/panels/suntech-review.html" TargetMode="External"/><Relationship Id="rId_hyperlink_78" Type="http://schemas.openxmlformats.org/officeDocument/2006/relationships/hyperlink" Target="https://www.solarquotes.com.au/panels/suntech-review.html" TargetMode="External"/><Relationship Id="rId_hyperlink_79" Type="http://schemas.openxmlformats.org/officeDocument/2006/relationships/hyperlink" Target="https://www.solarquotes.com.au/panels/winaico-review.html" TargetMode="External"/><Relationship Id="rId_hyperlink_80" Type="http://schemas.openxmlformats.org/officeDocument/2006/relationships/hyperlink" Target="https://www.solarquotes.com.au/panels/phono-review.html" TargetMode="External"/><Relationship Id="rId_hyperlink_81" Type="http://schemas.openxmlformats.org/officeDocument/2006/relationships/hyperlink" Target="https://www.solarquotes.com.au/panels/phono-review.html" TargetMode="External"/><Relationship Id="rId_hyperlink_82" Type="http://schemas.openxmlformats.org/officeDocument/2006/relationships/hyperlink" Target="https://www.solarquotes.com.au/panels/risen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3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4" customWidth="true" style="1"/>
    <col min="2" max="2" width="39" customWidth="true" style="1"/>
    <col min="3" max="3" width="39" customWidth="true" style="1"/>
    <col min="4" max="4" width="39" customWidth="true" style="1"/>
    <col min="5" max="5" width="39" customWidth="true" style="1"/>
    <col min="6" max="6" width="39" customWidth="true" style="1"/>
    <col min="7" max="7" width="39" customWidth="true" style="1"/>
    <col min="8" max="8" width="39" customWidth="true" style="1"/>
    <col min="9" max="9" width="39" customWidth="true" style="1"/>
    <col min="10" max="10" width="39" customWidth="true" style="1"/>
    <col min="11" max="11" width="39" customWidth="true" style="1"/>
    <col min="12" max="12" width="39" customWidth="true" style="1"/>
    <col min="13" max="13" width="39" customWidth="true" style="1"/>
    <col min="14" max="14" width="39" customWidth="true" style="1"/>
    <col min="15" max="15" width="39" customWidth="true" style="1"/>
    <col min="16" max="16" width="39" customWidth="true" style="1"/>
    <col min="17" max="17" width="39" customWidth="true" style="1"/>
    <col min="18" max="18" width="39" customWidth="true" style="1"/>
    <col min="19" max="19" width="39" customWidth="true" style="1"/>
    <col min="20" max="20" width="39" customWidth="true" style="1"/>
    <col min="21" max="21" width="39" customWidth="true" style="1"/>
    <col min="22" max="22" width="39" customWidth="true" style="1"/>
    <col min="23" max="23" width="39" customWidth="true" style="1"/>
    <col min="24" max="24" width="39" customWidth="true" style="1"/>
    <col min="25" max="25" width="39" customWidth="true" style="1"/>
    <col min="26" max="26" width="39" customWidth="true" style="1"/>
    <col min="27" max="27" width="39" customWidth="true" style="1"/>
    <col min="28" max="28" width="39" customWidth="true" style="1"/>
    <col min="29" max="29" width="39" customWidth="true" style="1"/>
    <col min="30" max="30" width="39" customWidth="true" style="1"/>
    <col min="31" max="31" width="39" customWidth="true" style="1"/>
    <col min="32" max="32" width="39" customWidth="true" style="1"/>
    <col min="33" max="33" width="39" customWidth="true" style="1"/>
    <col min="34" max="34" width="39" customWidth="true" style="1"/>
    <col min="35" max="35" width="39" customWidth="true" style="1"/>
    <col min="36" max="36" width="39" customWidth="true" style="1"/>
    <col min="37" max="37" width="39" customWidth="true" style="1"/>
    <col min="38" max="38" width="39" customWidth="true" style="1"/>
    <col min="39" max="39" width="39" customWidth="true" style="1"/>
    <col min="40" max="40" width="39" customWidth="true" style="1"/>
    <col min="41" max="41" width="39" customWidth="true" style="1"/>
    <col min="42" max="42" width="39" customWidth="true" style="1"/>
    <col min="43" max="43" width="39" customWidth="true" style="1"/>
    <col min="44" max="44" width="39" customWidth="true" style="1"/>
    <col min="45" max="45" width="39" customWidth="true" style="1"/>
    <col min="46" max="46" width="39" customWidth="true" style="1"/>
    <col min="47" max="47" width="39" customWidth="true" style="1"/>
    <col min="48" max="48" width="39" customWidth="true" style="1"/>
    <col min="49" max="49" width="39" customWidth="true" style="1"/>
    <col min="50" max="50" width="39" customWidth="true" style="1"/>
    <col min="51" max="51" width="39" customWidth="true" style="1"/>
    <col min="52" max="52" width="39" customWidth="true" style="1"/>
    <col min="53" max="53" width="39" customWidth="true" style="1"/>
    <col min="54" max="54" width="39" customWidth="true" style="1"/>
    <col min="55" max="55" width="39" customWidth="true" style="1"/>
    <col min="56" max="56" width="39" customWidth="true" style="1"/>
    <col min="57" max="57" width="39" customWidth="true" style="1"/>
    <col min="58" max="58" width="39" customWidth="true" style="1"/>
    <col min="59" max="59" width="39" customWidth="true" style="1"/>
    <col min="60" max="60" width="39" customWidth="true" style="1"/>
    <col min="61" max="61" width="39" customWidth="true" style="1"/>
    <col min="62" max="62" width="39" customWidth="true" style="1"/>
    <col min="63" max="63" width="39" customWidth="true" style="1"/>
    <col min="64" max="64" width="39" customWidth="true" style="1"/>
    <col min="65" max="65" width="39" customWidth="true" style="1"/>
    <col min="66" max="66" width="39" customWidth="true" style="1"/>
    <col min="67" max="67" width="39" customWidth="true" style="1"/>
    <col min="68" max="68" width="39" customWidth="true" style="1"/>
    <col min="69" max="69" width="39" customWidth="true" style="1"/>
    <col min="70" max="70" width="39" customWidth="true" style="1"/>
    <col min="71" max="71" width="39" customWidth="true" style="1"/>
    <col min="72" max="72" width="39" customWidth="true" style="1"/>
    <col min="73" max="73" width="39" customWidth="true" style="1"/>
    <col min="74" max="74" width="39" customWidth="true" style="1"/>
    <col min="75" max="75" width="39" customWidth="true" style="1"/>
    <col min="76" max="76" width="39" customWidth="true" style="1"/>
    <col min="77" max="77" width="39" customWidth="true" style="1"/>
    <col min="78" max="78" width="39" customWidth="true" style="1"/>
    <col min="79" max="79" width="39" customWidth="true" style="1"/>
    <col min="80" max="80" width="39" customWidth="true" style="1"/>
    <col min="81" max="81" width="39" customWidth="true" style="1"/>
    <col min="82" max="82" width="39" customWidth="true" style="1"/>
    <col min="83" max="83" width="39" customWidth="true" style="1"/>
    <col min="84" max="84" width="39" customWidth="true" style="1"/>
    <col min="85" max="85" width="39" customWidth="true" style="1"/>
    <col min="86" max="86" width="39" customWidth="true" style="1"/>
    <col min="87" max="87" width="39" customWidth="true" style="1"/>
    <col min="88" max="88" width="39" customWidth="true" style="1"/>
    <col min="89" max="89" width="39" customWidth="true" style="1"/>
    <col min="90" max="90" width="39" customWidth="true" style="1"/>
    <col min="91" max="91" width="39" customWidth="true" style="1"/>
    <col min="92" max="92" width="39" customWidth="true" style="1"/>
    <col min="93" max="93" width="39" customWidth="true" style="1"/>
    <col min="94" max="94" width="39" customWidth="true" style="1"/>
    <col min="95" max="95" width="39" customWidth="true" style="1"/>
    <col min="96" max="96" width="39" customWidth="true" style="1"/>
    <col min="97" max="97" width="39" customWidth="true" style="1"/>
    <col min="98" max="98" width="39" customWidth="true" style="1"/>
    <col min="99" max="99" width="39" customWidth="true" style="1"/>
    <col min="100" max="100" width="39" customWidth="true" style="1"/>
    <col min="101" max="101" width="39" customWidth="true" style="1"/>
    <col min="102" max="102" width="39" customWidth="true" style="1"/>
    <col min="103" max="103" width="39" customWidth="true" style="1"/>
    <col min="104" max="104" width="39" customWidth="true" style="1"/>
    <col min="105" max="105" width="39" customWidth="true" style="1"/>
    <col min="106" max="106" width="39" customWidth="true" style="1"/>
    <col min="107" max="107" width="39" customWidth="true" style="1"/>
    <col min="108" max="108" width="39" customWidth="true" style="1"/>
    <col min="109" max="109" width="39" customWidth="true" style="1"/>
    <col min="110" max="110" width="39" customWidth="true" style="1"/>
    <col min="111" max="111" width="39" customWidth="true" style="1"/>
    <col min="112" max="112" width="39" customWidth="true" style="1"/>
    <col min="113" max="113" width="39" customWidth="true" style="1"/>
    <col min="114" max="114" width="39" customWidth="true" style="1"/>
    <col min="115" max="115" width="39" customWidth="true" style="1"/>
    <col min="116" max="116" width="39" customWidth="true" style="1"/>
    <col min="117" max="117" width="39" customWidth="true" style="1"/>
    <col min="118" max="118" width="39" customWidth="true" style="1"/>
    <col min="119" max="119" width="39" customWidth="true" style="1"/>
    <col min="120" max="120" width="39" customWidth="true" style="1"/>
    <col min="121" max="121" width="39" customWidth="true" style="1"/>
    <col min="122" max="122" width="39" customWidth="true" style="1"/>
    <col min="123" max="123" width="39" customWidth="true" style="1"/>
    <col min="124" max="124" width="39" customWidth="true" style="1"/>
    <col min="125" max="125" width="39" customWidth="true" style="1"/>
    <col min="126" max="126" width="39" customWidth="true" style="1"/>
    <col min="127" max="127" width="39" customWidth="true" style="1"/>
    <col min="128" max="128" width="39" customWidth="true" style="1"/>
    <col min="129" max="129" width="39" customWidth="true" style="1"/>
    <col min="130" max="130" width="39" customWidth="true" style="1"/>
    <col min="131" max="131" width="39" customWidth="true" style="1"/>
    <col min="132" max="132" width="39" customWidth="true" style="1"/>
    <col min="133" max="133" width="39" customWidth="true" style="1"/>
    <col min="134" max="134" width="39" customWidth="true" style="1"/>
    <col min="135" max="135" width="39" customWidth="true" style="1"/>
    <col min="136" max="136" width="39" customWidth="true" style="1"/>
    <col min="137" max="137" width="39" customWidth="true" style="1"/>
    <col min="138" max="138" width="39" customWidth="true" style="1"/>
    <col min="139" max="139" width="39" customWidth="true" style="1"/>
    <col min="140" max="140" width="39" customWidth="true" style="1"/>
    <col min="141" max="141" width="39" customWidth="true" style="1"/>
    <col min="142" max="142" width="39" customWidth="true" style="1"/>
    <col min="143" max="143" width="39" customWidth="true" style="1"/>
    <col min="144" max="144" width="39" customWidth="true" style="1"/>
    <col min="145" max="145" width="39" customWidth="true" style="1"/>
    <col min="146" max="146" width="39" customWidth="true" style="1"/>
    <col min="147" max="147" width="39" customWidth="true" style="1"/>
    <col min="148" max="148" width="39" customWidth="true" style="1"/>
    <col min="149" max="149" width="39" customWidth="true" style="1"/>
    <col min="150" max="150" width="39" customWidth="true" style="1"/>
    <col min="151" max="151" width="39" customWidth="true" style="1"/>
    <col min="152" max="152" width="39" customWidth="true" style="1"/>
    <col min="153" max="153" width="39" customWidth="true" style="1"/>
    <col min="154" max="154" width="39" customWidth="true" style="1"/>
    <col min="155" max="155" width="39" customWidth="true" style="1"/>
    <col min="156" max="156" width="39" customWidth="true" style="1"/>
    <col min="157" max="157" width="39" customWidth="true" style="1"/>
    <col min="158" max="158" width="39" customWidth="true" style="1"/>
    <col min="159" max="159" width="39" customWidth="true" style="1"/>
    <col min="160" max="160" width="39" customWidth="true" style="1"/>
    <col min="161" max="161" width="39" customWidth="true" style="1"/>
    <col min="162" max="162" width="39" customWidth="true" style="1"/>
    <col min="163" max="163" width="39" customWidth="true" style="1"/>
    <col min="164" max="164" width="39" customWidth="true" style="1"/>
    <col min="165" max="165" width="39" customWidth="true" style="1"/>
    <col min="166" max="166" width="39" customWidth="true" style="1"/>
    <col min="167" max="167" width="39" customWidth="true" style="1"/>
    <col min="168" max="168" width="39" customWidth="true" style="1"/>
    <col min="169" max="169" width="39" customWidth="true" style="1"/>
    <col min="170" max="170" width="39" customWidth="true" style="1"/>
    <col min="171" max="171" width="39" customWidth="true" style="1"/>
    <col min="172" max="172" width="39" customWidth="true" style="1"/>
    <col min="173" max="173" width="39" customWidth="true" style="1"/>
    <col min="174" max="174" width="39" customWidth="true" style="1"/>
    <col min="175" max="175" width="39" customWidth="true" style="1"/>
    <col min="176" max="176" width="39" customWidth="true" style="1"/>
    <col min="177" max="177" width="39" customWidth="true" style="1"/>
    <col min="178" max="178" width="39" customWidth="true" style="1"/>
    <col min="179" max="179" width="39" customWidth="true" style="1"/>
    <col min="180" max="180" width="39" customWidth="true" style="1"/>
    <col min="181" max="181" width="39" customWidth="true" style="1"/>
    <col min="182" max="182" width="39" customWidth="true" style="1"/>
    <col min="183" max="183" width="39" customWidth="true" style="1"/>
    <col min="184" max="184" width="39" customWidth="true" style="1"/>
    <col min="185" max="185" width="39" customWidth="true" style="1"/>
    <col min="186" max="186" width="39" customWidth="true" style="1"/>
    <col min="187" max="187" width="39" customWidth="true" style="1"/>
    <col min="188" max="188" width="39" customWidth="true" style="1"/>
    <col min="189" max="189" width="39" customWidth="true" style="1"/>
    <col min="190" max="190" width="39" customWidth="true" style="1"/>
    <col min="191" max="191" width="39" customWidth="true" style="1"/>
    <col min="192" max="192" width="39" customWidth="true" style="1"/>
    <col min="193" max="193" width="39" customWidth="true" style="1"/>
    <col min="194" max="194" width="39" customWidth="true" style="1"/>
    <col min="195" max="195" width="39" customWidth="true" style="1"/>
    <col min="196" max="196" width="39" customWidth="true" style="1"/>
    <col min="197" max="197" width="39" customWidth="true" style="1"/>
    <col min="198" max="198" width="39" customWidth="true" style="1"/>
    <col min="199" max="199" width="39" customWidth="true" style="1"/>
    <col min="200" max="200" width="39" customWidth="true" style="1"/>
    <col min="201" max="201" width="39" customWidth="true" style="1"/>
    <col min="202" max="202" width="39" customWidth="true" style="1"/>
    <col min="203" max="203" width="39" customWidth="true" style="1"/>
    <col min="204" max="204" width="39" customWidth="true" style="1"/>
    <col min="205" max="205" width="39" customWidth="true" style="1"/>
    <col min="206" max="206" width="39" customWidth="true" style="1"/>
    <col min="207" max="207" width="39" customWidth="true" style="1"/>
    <col min="208" max="208" width="39" customWidth="true" style="1"/>
    <col min="209" max="209" width="39" customWidth="true" style="1"/>
    <col min="210" max="210" width="39" customWidth="true" style="1"/>
    <col min="211" max="211" width="39" customWidth="true" style="1"/>
    <col min="212" max="212" width="39" customWidth="true" style="1"/>
    <col min="213" max="213" width="39" customWidth="true" style="1"/>
    <col min="214" max="214" width="39" customWidth="true" style="1"/>
    <col min="215" max="215" width="39" customWidth="true" style="1"/>
    <col min="216" max="216" width="39" customWidth="true" style="1"/>
    <col min="217" max="217" width="39" customWidth="true" style="1"/>
    <col min="218" max="218" width="39" customWidth="true" style="1"/>
    <col min="219" max="219" width="39" customWidth="true" style="1"/>
    <col min="220" max="220" width="39" customWidth="true" style="1"/>
    <col min="221" max="221" width="39" customWidth="true" style="1"/>
    <col min="222" max="222" width="39" customWidth="true" style="1"/>
    <col min="223" max="223" width="39" customWidth="true" style="1"/>
    <col min="224" max="224" width="39" customWidth="true" style="1"/>
    <col min="225" max="225" width="39" customWidth="true" style="1"/>
    <col min="226" max="226" width="39" customWidth="true" style="1"/>
    <col min="227" max="227" width="39" customWidth="true" style="1"/>
    <col min="228" max="228" width="39" customWidth="true" style="1"/>
    <col min="229" max="229" width="39" customWidth="true" style="1"/>
    <col min="230" max="230" width="39" customWidth="true" style="1"/>
    <col min="231" max="231" width="39" customWidth="true" style="1"/>
    <col min="232" max="232" width="39" customWidth="true" style="1"/>
    <col min="233" max="233" width="39" customWidth="true" style="1"/>
    <col min="234" max="234" width="39" customWidth="true" style="1"/>
    <col min="235" max="235" width="39" customWidth="true" style="1"/>
    <col min="236" max="236" width="39" customWidth="true" style="1"/>
    <col min="237" max="237" width="39" customWidth="true" style="1"/>
    <col min="238" max="238" width="39" customWidth="true" style="1"/>
    <col min="239" max="239" width="39" customWidth="true" style="1"/>
    <col min="240" max="240" width="39" customWidth="true" style="1"/>
    <col min="241" max="241" width="39" customWidth="true" style="1"/>
    <col min="242" max="242" width="39" customWidth="true" style="1"/>
    <col min="243" max="243" width="39" customWidth="true" style="1"/>
    <col min="244" max="244" width="39" customWidth="true" style="1"/>
    <col min="245" max="245" width="39" customWidth="true" style="1"/>
    <col min="246" max="246" width="39" customWidth="true" style="1"/>
    <col min="247" max="247" width="39" customWidth="true" style="1"/>
    <col min="248" max="248" width="39" customWidth="true" style="1"/>
    <col min="249" max="249" width="39" customWidth="true" style="1"/>
    <col min="250" max="250" width="39" customWidth="true" style="1"/>
    <col min="251" max="251" width="39" customWidth="true" style="1"/>
    <col min="252" max="252" width="39" customWidth="true" style="1"/>
    <col min="253" max="253" width="39" customWidth="true" style="1"/>
    <col min="254" max="254" width="39" customWidth="true" style="1"/>
    <col min="255" max="255" width="39" customWidth="true" style="1"/>
    <col min="256" max="256" width="39" customWidth="true" style="1"/>
    <col min="257" max="257" width="39" customWidth="true" style="1"/>
    <col min="258" max="258" width="39" customWidth="true" style="1"/>
    <col min="259" max="259" width="39" customWidth="true" style="1"/>
    <col min="260" max="260" width="39" customWidth="true" style="1"/>
    <col min="261" max="261" width="39" customWidth="true" style="1"/>
    <col min="262" max="262" width="39" customWidth="true" style="1"/>
    <col min="263" max="263" width="39" customWidth="true" style="1"/>
    <col min="264" max="264" width="39" customWidth="true" style="1"/>
    <col min="265" max="265" width="39" customWidth="true" style="1"/>
    <col min="266" max="266" width="39" customWidth="true" style="1"/>
    <col min="267" max="267" width="39" customWidth="true" style="1"/>
    <col min="268" max="268" width="39" customWidth="true" style="1"/>
    <col min="269" max="269" width="39" customWidth="true" style="1"/>
    <col min="270" max="270" width="39" customWidth="true" style="1"/>
    <col min="271" max="271" width="39" customWidth="true" style="1"/>
    <col min="272" max="272" width="39" customWidth="true" style="1"/>
    <col min="273" max="273" width="39" customWidth="true" style="1"/>
    <col min="274" max="274" width="39" customWidth="true" style="1"/>
    <col min="275" max="275" width="39" customWidth="true" style="1"/>
    <col min="276" max="276" width="39" customWidth="true" style="1"/>
    <col min="277" max="277" width="39" customWidth="true" style="1"/>
    <col min="278" max="278" width="39" customWidth="true" style="1"/>
    <col min="279" max="279" width="39" customWidth="true" style="1"/>
    <col min="280" max="280" width="39" customWidth="true" style="1"/>
    <col min="281" max="281" width="39" customWidth="true" style="1"/>
    <col min="282" max="282" width="39" customWidth="true" style="1"/>
    <col min="283" max="283" width="39" customWidth="true" style="1"/>
    <col min="284" max="284" width="39" customWidth="true" style="1"/>
    <col min="285" max="285" width="39" customWidth="true" style="1"/>
    <col min="286" max="286" width="39" customWidth="true" style="1"/>
    <col min="287" max="287" width="39" customWidth="true" style="1"/>
    <col min="288" max="288" width="39" customWidth="true" style="1"/>
    <col min="289" max="289" width="39" customWidth="true" style="1"/>
    <col min="290" max="290" width="39" customWidth="true" style="1"/>
    <col min="291" max="291" width="39" customWidth="true" style="1"/>
    <col min="292" max="292" width="39" customWidth="true" style="1"/>
    <col min="293" max="293" width="39" customWidth="true" style="1"/>
    <col min="294" max="294" width="39" customWidth="true" style="1"/>
    <col min="295" max="295" width="39" customWidth="true" style="1"/>
    <col min="296" max="296" width="39" customWidth="true" style="1"/>
    <col min="297" max="297" width="39" customWidth="true" style="1"/>
    <col min="298" max="298" width="39" customWidth="true" style="1"/>
    <col min="299" max="299" width="39" customWidth="true" style="1"/>
    <col min="300" max="300" width="39" customWidth="true" style="1"/>
    <col min="301" max="301" width="39" customWidth="true" style="1"/>
    <col min="302" max="302" width="39" customWidth="true" style="1"/>
    <col min="303" max="303" width="39" customWidth="true" style="1"/>
    <col min="304" max="304" width="39" customWidth="true" style="1"/>
    <col min="305" max="305" width="39" customWidth="true" style="1"/>
    <col min="306" max="306" width="39" customWidth="true" style="1"/>
    <col min="307" max="307" width="39" customWidth="true" style="1"/>
    <col min="308" max="308" width="39" customWidth="true" style="1"/>
    <col min="309" max="309" width="39" customWidth="true" style="1"/>
    <col min="310" max="310" width="39" customWidth="true" style="1"/>
    <col min="311" max="311" width="39" customWidth="true" style="1"/>
    <col min="312" max="312" width="39" customWidth="true" style="1"/>
    <col min="313" max="313" width="39" customWidth="true" style="1"/>
    <col min="314" max="314" width="39" customWidth="true" style="1"/>
    <col min="315" max="315" width="39" customWidth="true" style="1"/>
    <col min="316" max="316" width="39" customWidth="true" style="1"/>
    <col min="317" max="317" width="39" customWidth="true" style="1"/>
    <col min="318" max="318" width="39" customWidth="true" style="1"/>
    <col min="319" max="319" width="39" customWidth="true" style="1"/>
    <col min="320" max="320" width="39" customWidth="true" style="1"/>
    <col min="321" max="321" width="39" customWidth="true" style="1"/>
    <col min="322" max="322" width="39" customWidth="true" style="1"/>
    <col min="323" max="323" width="39" customWidth="true" style="1"/>
    <col min="324" max="324" width="39" customWidth="true" style="1"/>
    <col min="325" max="325" width="39" customWidth="true" style="1"/>
    <col min="326" max="326" width="39" customWidth="true" style="1"/>
    <col min="327" max="327" width="39" customWidth="true" style="1"/>
    <col min="328" max="328" width="39" customWidth="true" style="1"/>
    <col min="329" max="329" width="39" customWidth="true" style="1"/>
    <col min="330" max="330" width="39" customWidth="true" style="1"/>
    <col min="331" max="331" width="39" customWidth="true" style="1"/>
    <col min="332" max="332" width="39" customWidth="true" style="1"/>
    <col min="333" max="333" width="39" customWidth="true" style="1"/>
    <col min="334" max="334" width="39" customWidth="true" style="1"/>
    <col min="335" max="335" width="39" customWidth="true" style="1"/>
    <col min="336" max="336" width="39" customWidth="true" style="1"/>
    <col min="337" max="337" width="39" customWidth="true" style="1"/>
    <col min="338" max="338" width="39" customWidth="true" style="1"/>
    <col min="339" max="339" width="39" customWidth="true" style="1"/>
    <col min="340" max="340" width="39" customWidth="true" style="1"/>
    <col min="341" max="341" width="39" customWidth="true" style="1"/>
    <col min="342" max="342" width="39" customWidth="true" style="1"/>
    <col min="343" max="343" width="39" customWidth="true" style="1"/>
    <col min="344" max="344" width="39" customWidth="true" style="1"/>
    <col min="345" max="345" width="39" customWidth="true" style="1"/>
    <col min="346" max="346" width="39" customWidth="true" style="1"/>
    <col min="347" max="347" width="39" customWidth="true" style="1"/>
    <col min="348" max="348" width="39" customWidth="true" style="1"/>
    <col min="349" max="349" width="39" customWidth="true" style="1"/>
    <col min="350" max="350" width="39" customWidth="true" style="1"/>
    <col min="351" max="351" width="39" customWidth="true" style="1"/>
    <col min="352" max="352" width="39" customWidth="true" style="1"/>
    <col min="353" max="353" width="39" customWidth="true" style="1"/>
    <col min="354" max="354" width="39" customWidth="true" style="1"/>
    <col min="355" max="355" width="39" customWidth="true" style="1"/>
    <col min="356" max="356" width="39" customWidth="true" style="1"/>
    <col min="357" max="357" width="39" customWidth="true" style="1"/>
    <col min="358" max="358" width="39" customWidth="true" style="1"/>
    <col min="359" max="359" width="39" customWidth="true" style="1"/>
    <col min="360" max="360" width="39" customWidth="true" style="1"/>
    <col min="361" max="361" width="39" customWidth="true" style="1"/>
    <col min="362" max="362" width="39" customWidth="true" style="1"/>
    <col min="363" max="363" width="39" customWidth="true" style="1"/>
    <col min="364" max="364" width="39" customWidth="true" style="1"/>
    <col min="365" max="365" width="39" customWidth="true" style="1"/>
    <col min="366" max="366" width="39" customWidth="true" style="1"/>
    <col min="367" max="367" width="39" customWidth="true" style="1"/>
    <col min="368" max="368" width="39" customWidth="true" style="1"/>
    <col min="369" max="369" width="39" customWidth="true" style="1"/>
    <col min="370" max="370" width="39" customWidth="true" style="1"/>
    <col min="371" max="371" width="39" customWidth="true" style="1"/>
    <col min="372" max="372" width="39" customWidth="true" style="1"/>
    <col min="373" max="373" width="39" customWidth="true" style="1"/>
    <col min="374" max="374" width="39" customWidth="true" style="1"/>
    <col min="375" max="375" width="39" customWidth="true" style="1"/>
    <col min="376" max="376" width="39" customWidth="true" style="1"/>
    <col min="377" max="377" width="39" customWidth="true" style="1"/>
    <col min="378" max="378" width="39" customWidth="true" style="1"/>
    <col min="379" max="379" width="39" customWidth="true" style="1"/>
    <col min="380" max="380" width="39" customWidth="true" style="1"/>
    <col min="381" max="381" width="39" customWidth="true" style="1"/>
    <col min="382" max="382" width="39" customWidth="true" style="1"/>
    <col min="383" max="383" width="39" customWidth="true" style="1"/>
    <col min="384" max="384" width="39" customWidth="true" style="1"/>
    <col min="385" max="385" width="39" customWidth="true" style="1"/>
    <col min="386" max="386" width="39" customWidth="true" style="1"/>
    <col min="387" max="387" width="39" customWidth="true" style="1"/>
    <col min="388" max="388" width="39" customWidth="true" style="1"/>
    <col min="389" max="389" width="39" customWidth="true" style="1"/>
    <col min="390" max="390" width="39" customWidth="true" style="1"/>
    <col min="391" max="391" width="39" customWidth="true" style="1"/>
    <col min="392" max="392" width="39" customWidth="true" style="1"/>
    <col min="393" max="393" width="39" customWidth="true" style="1"/>
    <col min="394" max="394" width="39" customWidth="true" style="1"/>
    <col min="395" max="395" width="39" customWidth="true" style="1"/>
    <col min="396" max="396" width="39" customWidth="true" style="1"/>
    <col min="397" max="397" width="39" customWidth="true" style="1"/>
    <col min="398" max="398" width="39" customWidth="true" style="1"/>
    <col min="399" max="399" width="39" customWidth="true" style="1"/>
    <col min="400" max="400" width="39" customWidth="true" style="1"/>
    <col min="401" max="401" width="39" customWidth="true" style="1"/>
    <col min="402" max="402" width="39" customWidth="true" style="1"/>
    <col min="403" max="403" width="39" customWidth="true" style="1"/>
    <col min="404" max="404" width="39" customWidth="true" style="1"/>
    <col min="405" max="405" width="39" customWidth="true" style="1"/>
    <col min="406" max="406" width="39" customWidth="true" style="1"/>
    <col min="407" max="407" width="39" customWidth="true" style="1"/>
    <col min="408" max="408" width="39" customWidth="true" style="1"/>
    <col min="409" max="409" width="39" customWidth="true" style="1"/>
    <col min="410" max="410" width="39" customWidth="true" style="1"/>
    <col min="411" max="411" width="39" customWidth="true" style="1"/>
    <col min="412" max="412" width="39" customWidth="true" style="1"/>
    <col min="413" max="413" width="39" customWidth="true" style="1"/>
    <col min="414" max="414" width="39" customWidth="true" style="1"/>
    <col min="415" max="415" width="39" customWidth="true" style="1"/>
    <col min="416" max="416" width="39" customWidth="true" style="1"/>
    <col min="417" max="417" width="39" customWidth="true" style="1"/>
    <col min="418" max="418" width="39" customWidth="true" style="1"/>
    <col min="419" max="419" width="39" customWidth="true" style="1"/>
    <col min="420" max="420" width="39" customWidth="true" style="1"/>
    <col min="421" max="421" width="39" customWidth="true" style="1"/>
    <col min="422" max="422" width="39" customWidth="true" style="1"/>
    <col min="423" max="423" width="39" customWidth="true" style="1"/>
    <col min="424" max="424" width="39" customWidth="true" style="1"/>
    <col min="425" max="425" width="39" customWidth="true" style="1"/>
    <col min="426" max="426" width="39" customWidth="true" style="1"/>
    <col min="427" max="427" width="39" customWidth="true" style="1"/>
    <col min="428" max="428" width="39" customWidth="true" style="1"/>
    <col min="429" max="429" width="39" customWidth="true" style="1"/>
    <col min="430" max="430" width="39" customWidth="true" style="1"/>
    <col min="431" max="431" width="39" customWidth="true" style="1"/>
    <col min="432" max="432" width="39" customWidth="true" style="1"/>
    <col min="433" max="433" width="39" customWidth="true" style="1"/>
    <col min="434" max="434" width="39" customWidth="true" style="1"/>
    <col min="435" max="435" width="39" customWidth="true" style="1"/>
    <col min="436" max="436" width="39" customWidth="true" style="1"/>
    <col min="437" max="437" width="39" customWidth="true" style="1"/>
    <col min="438" max="438" width="39" customWidth="true" style="1"/>
    <col min="439" max="439" width="39" customWidth="true" style="1"/>
    <col min="440" max="440" width="39" customWidth="true" style="1"/>
    <col min="441" max="441" width="39" customWidth="true" style="1"/>
    <col min="442" max="442" width="39" customWidth="true" style="1"/>
    <col min="443" max="443" width="39" customWidth="true" style="1"/>
    <col min="444" max="444" width="39" customWidth="true" style="1"/>
    <col min="445" max="445" width="39" customWidth="true" style="1"/>
    <col min="446" max="446" width="39" customWidth="true" style="1"/>
    <col min="447" max="447" width="39" customWidth="true" style="1"/>
    <col min="448" max="448" width="39" customWidth="true" style="1"/>
    <col min="449" max="449" width="39" customWidth="true" style="1"/>
    <col min="450" max="450" width="39" customWidth="true" style="1"/>
    <col min="451" max="451" width="39" customWidth="true" style="1"/>
    <col min="452" max="452" width="39" customWidth="true" style="1"/>
    <col min="453" max="453" width="39" customWidth="true" style="1"/>
    <col min="454" max="454" width="39" customWidth="true" style="1"/>
    <col min="455" max="455" width="39" customWidth="true" style="1"/>
    <col min="456" max="456" width="39" customWidth="true" style="1"/>
    <col min="457" max="457" width="39" customWidth="true" style="1"/>
    <col min="458" max="458" width="39" customWidth="true" style="1"/>
    <col min="459" max="459" width="39" customWidth="true" style="1"/>
    <col min="460" max="460" width="39" customWidth="true" style="1"/>
    <col min="461" max="461" width="39" customWidth="true" style="1"/>
    <col min="462" max="462" width="39" customWidth="true" style="1"/>
    <col min="463" max="463" width="39" customWidth="true" style="1"/>
    <col min="464" max="464" width="39" customWidth="true" style="1"/>
    <col min="465" max="465" width="39" customWidth="true" style="1"/>
    <col min="466" max="466" width="39" customWidth="true" style="1"/>
    <col min="467" max="467" width="39" customWidth="true" style="1"/>
    <col min="468" max="468" width="39" customWidth="true" style="1"/>
    <col min="469" max="469" width="39" customWidth="true" style="1"/>
    <col min="470" max="470" width="39" customWidth="true" style="1"/>
    <col min="471" max="471" width="39" customWidth="true" style="1"/>
    <col min="472" max="472" width="39" customWidth="true" style="1"/>
    <col min="473" max="473" width="39" customWidth="true" style="1"/>
    <col min="474" max="474" width="39" customWidth="true" style="1"/>
    <col min="475" max="475" width="39" customWidth="true" style="1"/>
    <col min="476" max="476" width="39" customWidth="true" style="1"/>
    <col min="477" max="477" width="39" customWidth="true" style="1"/>
    <col min="478" max="478" width="39" customWidth="true" style="1"/>
    <col min="479" max="479" width="39" customWidth="true" style="1"/>
    <col min="480" max="480" width="39" customWidth="true" style="1"/>
    <col min="481" max="481" width="39" customWidth="true" style="1"/>
    <col min="482" max="482" width="39" customWidth="true" style="1"/>
    <col min="483" max="483" width="39" customWidth="true" style="1"/>
    <col min="484" max="484" width="39" customWidth="true" style="1"/>
    <col min="485" max="485" width="39" customWidth="true" style="1"/>
    <col min="486" max="486" width="39" customWidth="true" style="1"/>
    <col min="487" max="487" width="39" customWidth="true" style="1"/>
    <col min="488" max="488" width="39" customWidth="true" style="1"/>
    <col min="489" max="489" width="39" customWidth="true" style="1"/>
    <col min="490" max="490" width="39" customWidth="true" style="1"/>
    <col min="491" max="491" width="39" customWidth="true" style="1"/>
    <col min="492" max="492" width="39" customWidth="true" style="1"/>
    <col min="493" max="493" width="39" customWidth="true" style="1"/>
    <col min="494" max="494" width="39" customWidth="true" style="1"/>
    <col min="495" max="495" width="39" customWidth="true" style="1"/>
    <col min="496" max="496" width="39" customWidth="true" style="1"/>
    <col min="497" max="497" width="39" customWidth="true" style="1"/>
    <col min="498" max="498" width="39" customWidth="true" style="1"/>
    <col min="499" max="499" width="39" customWidth="true" style="1"/>
    <col min="500" max="500" width="39" customWidth="true" style="1"/>
    <col min="501" max="501" width="39" customWidth="true" style="1"/>
    <col min="502" max="502" width="39" customWidth="true" style="1"/>
    <col min="503" max="503" width="39" customWidth="true" style="1"/>
    <col min="504" max="504" width="39" customWidth="true" style="1"/>
    <col min="505" max="505" width="39" customWidth="true" style="1"/>
    <col min="506" max="506" width="39" customWidth="true" style="1"/>
    <col min="507" max="507" width="39" customWidth="true" style="1"/>
    <col min="508" max="508" width="39" customWidth="true" style="1"/>
    <col min="509" max="509" width="39" customWidth="true" style="1"/>
    <col min="510" max="510" width="39" customWidth="true" style="1"/>
    <col min="511" max="511" width="39" customWidth="true" style="1"/>
    <col min="512" max="512" width="39" customWidth="true" style="1"/>
    <col min="513" max="513" width="39" customWidth="true" style="1"/>
    <col min="514" max="514" width="39" customWidth="true" style="1"/>
    <col min="515" max="515" width="39" customWidth="true" style="1"/>
    <col min="516" max="516" width="39" customWidth="true" style="1"/>
    <col min="517" max="517" width="39" customWidth="true" style="1"/>
    <col min="518" max="518" width="39" customWidth="true" style="1"/>
    <col min="519" max="519" width="39" customWidth="true" style="1"/>
    <col min="520" max="520" width="39" customWidth="true" style="1"/>
    <col min="521" max="521" width="39" customWidth="true" style="1"/>
    <col min="522" max="522" width="39" customWidth="true" style="1"/>
    <col min="523" max="523" width="39" customWidth="true" style="1"/>
    <col min="524" max="524" width="39" customWidth="true" style="1"/>
    <col min="525" max="525" width="39" customWidth="true" style="1"/>
    <col min="526" max="526" width="39" customWidth="true" style="1"/>
    <col min="527" max="527" width="39" customWidth="true" style="1"/>
    <col min="528" max="528" width="39" customWidth="true" style="1"/>
    <col min="529" max="529" width="39" customWidth="true" style="1"/>
    <col min="530" max="530" width="39" customWidth="true" style="1"/>
    <col min="531" max="531" width="39" customWidth="true" style="1"/>
    <col min="532" max="532" width="39" customWidth="true" style="1"/>
    <col min="533" max="533" width="39" customWidth="true" style="1"/>
    <col min="534" max="534" width="39" customWidth="true" style="1"/>
    <col min="535" max="535" width="39" customWidth="true" style="1"/>
    <col min="536" max="536" width="39" customWidth="true" style="1"/>
    <col min="537" max="537" width="39" customWidth="true" style="1"/>
    <col min="538" max="538" width="39" customWidth="true" style="1"/>
    <col min="539" max="539" width="39" customWidth="true" style="1"/>
    <col min="540" max="540" width="39" customWidth="true" style="1"/>
    <col min="541" max="541" width="39" customWidth="true" style="1"/>
    <col min="542" max="542" width="39" customWidth="true" style="1"/>
    <col min="543" max="543" width="39" customWidth="true" style="1"/>
    <col min="544" max="544" width="39" customWidth="true" style="1"/>
    <col min="545" max="545" width="39" customWidth="true" style="1"/>
    <col min="546" max="546" width="39" customWidth="true" style="1"/>
    <col min="547" max="547" width="39" customWidth="true" style="1"/>
    <col min="548" max="548" width="39" customWidth="true" style="1"/>
    <col min="549" max="549" width="39" customWidth="true" style="1"/>
    <col min="550" max="550" width="39" customWidth="true" style="1"/>
    <col min="551" max="551" width="39" customWidth="true" style="1"/>
    <col min="552" max="552" width="39" customWidth="true" style="1"/>
    <col min="553" max="553" width="39" customWidth="true" style="1"/>
    <col min="554" max="554" width="39" customWidth="true" style="1"/>
    <col min="555" max="555" width="39" customWidth="true" style="1"/>
    <col min="556" max="556" width="39" customWidth="true" style="1"/>
    <col min="557" max="557" width="39" customWidth="true" style="1"/>
    <col min="558" max="558" width="39" customWidth="true" style="1"/>
    <col min="559" max="559" width="39" customWidth="true" style="1"/>
    <col min="560" max="560" width="39" customWidth="true" style="1"/>
    <col min="561" max="561" width="39" customWidth="true" style="1"/>
    <col min="562" max="562" width="39" customWidth="true" style="1"/>
    <col min="563" max="563" width="39" customWidth="true" style="1"/>
    <col min="564" max="564" width="39" customWidth="true" style="1"/>
    <col min="565" max="565" width="39" customWidth="true" style="1"/>
    <col min="566" max="566" width="39" customWidth="true" style="1"/>
    <col min="567" max="567" width="39" customWidth="true" style="1"/>
    <col min="568" max="568" width="39" customWidth="true" style="1"/>
    <col min="569" max="569" width="39" customWidth="true" style="1"/>
    <col min="570" max="570" width="39" customWidth="true" style="1"/>
    <col min="571" max="571" width="39" customWidth="true" style="1"/>
    <col min="572" max="572" width="39" customWidth="true" style="1"/>
    <col min="573" max="573" width="39" customWidth="true" style="1"/>
    <col min="574" max="574" width="39" customWidth="true" style="1"/>
    <col min="575" max="575" width="39" customWidth="true" style="1"/>
    <col min="576" max="576" width="39" customWidth="true" style="1"/>
    <col min="577" max="577" width="39" customWidth="true" style="1"/>
    <col min="578" max="578" width="39" customWidth="true" style="1"/>
    <col min="579" max="579" width="39" customWidth="true" style="1"/>
    <col min="580" max="580" width="39" customWidth="true" style="1"/>
    <col min="581" max="581" width="39" customWidth="true" style="1"/>
    <col min="582" max="582" width="39" customWidth="true" style="1"/>
    <col min="583" max="583" width="39" customWidth="true" style="1"/>
    <col min="584" max="584" width="39" customWidth="true" style="1"/>
    <col min="585" max="585" width="39" customWidth="true" style="1"/>
    <col min="586" max="586" width="39" customWidth="true" style="1"/>
    <col min="587" max="587" width="39" customWidth="true" style="1"/>
    <col min="588" max="588" width="39" customWidth="true" style="1"/>
    <col min="589" max="589" width="39" customWidth="true" style="1"/>
    <col min="590" max="590" width="39" customWidth="true" style="1"/>
    <col min="591" max="591" width="39" customWidth="true" style="1"/>
    <col min="592" max="592" width="39" customWidth="true" style="1"/>
    <col min="593" max="593" width="39" customWidth="true" style="1"/>
    <col min="594" max="594" width="39" customWidth="true" style="1"/>
    <col min="595" max="595" width="39" customWidth="true" style="1"/>
    <col min="596" max="596" width="39" customWidth="true" style="1"/>
    <col min="597" max="597" width="39" customWidth="true" style="1"/>
    <col min="598" max="598" width="39" customWidth="true" style="1"/>
    <col min="599" max="599" width="39" customWidth="true" style="1"/>
    <col min="600" max="600" width="39" customWidth="true" style="1"/>
    <col min="601" max="601" width="39" customWidth="true" style="1"/>
    <col min="602" max="602" width="39" customWidth="true" style="1"/>
    <col min="603" max="603" width="39" customWidth="true" style="1"/>
    <col min="604" max="604" width="39" customWidth="true" style="1"/>
    <col min="605" max="605" width="39" customWidth="true" style="1"/>
    <col min="606" max="606" width="39" customWidth="true" style="1"/>
    <col min="607" max="607" width="39" customWidth="true" style="1"/>
    <col min="608" max="608" width="39" customWidth="true" style="1"/>
    <col min="609" max="609" width="39" customWidth="true" style="1"/>
    <col min="610" max="610" width="39" customWidth="true" style="1"/>
    <col min="611" max="611" width="39" customWidth="true" style="1"/>
    <col min="612" max="612" width="39" customWidth="true" style="1"/>
    <col min="613" max="613" width="39" customWidth="true" style="1"/>
    <col min="614" max="614" width="39" customWidth="true" style="1"/>
    <col min="615" max="615" width="39" customWidth="true" style="1"/>
    <col min="616" max="616" width="39" customWidth="true" style="1"/>
    <col min="617" max="617" width="39" customWidth="true" style="1"/>
    <col min="618" max="618" width="39" customWidth="true" style="1"/>
    <col min="619" max="619" width="39" customWidth="true" style="1"/>
    <col min="620" max="620" width="39" customWidth="true" style="1"/>
    <col min="621" max="621" width="39" customWidth="true" style="1"/>
    <col min="622" max="622" width="39" customWidth="true" style="1"/>
    <col min="623" max="623" width="39" customWidth="true" style="1"/>
    <col min="624" max="624" width="39" customWidth="true" style="1"/>
    <col min="625" max="625" width="39" customWidth="true" style="1"/>
    <col min="626" max="626" width="39" customWidth="true" style="1"/>
    <col min="627" max="627" width="39" customWidth="true" style="1"/>
    <col min="628" max="628" width="39" customWidth="true" style="1"/>
    <col min="629" max="629" width="39" customWidth="true" style="1"/>
    <col min="630" max="630" width="39" customWidth="true" style="1"/>
    <col min="631" max="631" width="39" customWidth="true" style="1"/>
    <col min="632" max="632" width="39" customWidth="true" style="1"/>
    <col min="633" max="633" width="39" customWidth="true" style="1"/>
    <col min="634" max="634" width="39" customWidth="true" style="1"/>
    <col min="635" max="635" width="39" customWidth="true" style="1"/>
    <col min="636" max="636" width="39" customWidth="true" style="1"/>
    <col min="637" max="637" width="39" customWidth="true" style="1"/>
    <col min="638" max="638" width="39" customWidth="true" style="1"/>
    <col min="639" max="639" width="39" customWidth="true" style="1"/>
    <col min="640" max="640" width="39" customWidth="true" style="1"/>
    <col min="641" max="641" width="39" customWidth="true" style="1"/>
    <col min="642" max="642" width="39" customWidth="true" style="1"/>
    <col min="643" max="643" width="39" customWidth="true" style="1"/>
    <col min="644" max="644" width="39" customWidth="true" style="1"/>
    <col min="645" max="645" width="39" customWidth="true" style="1"/>
    <col min="646" max="646" width="39" customWidth="true" style="1"/>
    <col min="647" max="647" width="39" customWidth="true" style="1"/>
    <col min="648" max="648" width="39" customWidth="true" style="1"/>
    <col min="649" max="649" width="39" customWidth="true" style="1"/>
    <col min="650" max="650" width="39" customWidth="true" style="1"/>
    <col min="651" max="651" width="39" customWidth="true" style="1"/>
    <col min="652" max="652" width="39" customWidth="true" style="1"/>
    <col min="653" max="653" width="39" customWidth="true" style="1"/>
    <col min="654" max="654" width="39" customWidth="true" style="1"/>
    <col min="655" max="655" width="39" customWidth="true" style="1"/>
    <col min="656" max="656" width="39" customWidth="true" style="1"/>
    <col min="657" max="657" width="39" customWidth="true" style="1"/>
    <col min="658" max="658" width="39" customWidth="true" style="1"/>
    <col min="659" max="659" width="39" customWidth="true" style="1"/>
    <col min="660" max="660" width="39" customWidth="true" style="1"/>
    <col min="661" max="661" width="39" customWidth="true" style="1"/>
    <col min="662" max="662" width="39" customWidth="true" style="1"/>
    <col min="663" max="663" width="39" customWidth="true" style="1"/>
    <col min="664" max="664" width="39" customWidth="true" style="1"/>
    <col min="665" max="665" width="39" customWidth="true" style="1"/>
    <col min="666" max="666" width="39" customWidth="true" style="1"/>
    <col min="667" max="667" width="39" customWidth="true" style="1"/>
    <col min="668" max="668" width="39" customWidth="true" style="1"/>
    <col min="669" max="669" width="39" customWidth="true" style="1"/>
    <col min="670" max="670" width="39" customWidth="true" style="1"/>
    <col min="671" max="671" width="39" customWidth="true" style="1"/>
    <col min="672" max="672" width="39" customWidth="true" style="1"/>
    <col min="673" max="673" width="39" customWidth="true" style="1"/>
    <col min="674" max="674" width="39" customWidth="true" style="1"/>
    <col min="675" max="675" width="39" customWidth="true" style="1"/>
    <col min="676" max="676" width="39" customWidth="true" style="1"/>
    <col min="677" max="677" width="39" customWidth="true" style="1"/>
    <col min="678" max="678" width="39" customWidth="true" style="1"/>
    <col min="679" max="679" width="39" customWidth="true" style="1"/>
    <col min="680" max="680" width="39" customWidth="true" style="1"/>
    <col min="681" max="681" width="39" customWidth="true" style="1"/>
    <col min="682" max="682" width="39" customWidth="true" style="1"/>
    <col min="683" max="683" width="39" customWidth="true" style="1"/>
    <col min="684" max="684" width="39" customWidth="true" style="1"/>
    <col min="685" max="685" width="39" customWidth="true" style="1"/>
    <col min="686" max="686" width="39" customWidth="true" style="1"/>
    <col min="687" max="687" width="39" customWidth="true" style="1"/>
    <col min="688" max="688" width="39" customWidth="true" style="1"/>
    <col min="689" max="689" width="39" customWidth="true" style="1"/>
    <col min="690" max="690" width="39" customWidth="true" style="1"/>
    <col min="691" max="691" width="39" customWidth="true" style="1"/>
    <col min="692" max="692" width="39" customWidth="true" style="1"/>
    <col min="693" max="693" width="39" customWidth="true" style="1"/>
    <col min="694" max="694" width="39" customWidth="true" style="1"/>
    <col min="695" max="695" width="39" customWidth="true" style="1"/>
    <col min="696" max="696" width="39" customWidth="true" style="1"/>
    <col min="697" max="697" width="39" customWidth="true" style="1"/>
    <col min="698" max="698" width="39" customWidth="true" style="1"/>
    <col min="699" max="699" width="39" customWidth="true" style="1"/>
    <col min="700" max="700" width="39" customWidth="true" style="1"/>
    <col min="701" max="701" width="39" customWidth="true" style="1"/>
    <col min="702" max="702" width="39" customWidth="true" style="1"/>
  </cols>
  <sheetData>
    <row r="1" spans="1:702">
      <c r="A1" s="3" t="s">
        <v>0</v>
      </c>
      <c r="B1" s="4" t="str">
        <f>HYPERLINK("https://www.solarquotes.com.au/","Latest version here")</f>
        <v>Latest version here</v>
      </c>
    </row>
    <row r="2" spans="1:70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702" customHeight="1" ht="220">
      <c r="A3" s="1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702" customHeight="1" ht="230">
      <c r="A4" s="1" t="s">
        <v>30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702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1" t="s">
        <v>41</v>
      </c>
      <c r="L5" s="1" t="s">
        <v>42</v>
      </c>
      <c r="M5" s="1" t="s">
        <v>43</v>
      </c>
      <c r="N5" s="1" t="s">
        <v>44</v>
      </c>
      <c r="O5" s="1" t="s">
        <v>45</v>
      </c>
      <c r="P5" s="1" t="s">
        <v>46</v>
      </c>
      <c r="Q5" s="1" t="s">
        <v>47</v>
      </c>
      <c r="R5" s="1" t="s">
        <v>48</v>
      </c>
      <c r="S5" s="1" t="s">
        <v>49</v>
      </c>
      <c r="T5" s="1" t="s">
        <v>50</v>
      </c>
      <c r="U5" s="1" t="s">
        <v>51</v>
      </c>
      <c r="V5" s="1" t="s">
        <v>52</v>
      </c>
      <c r="W5" s="1" t="s">
        <v>53</v>
      </c>
      <c r="X5" s="1" t="s">
        <v>54</v>
      </c>
      <c r="Y5" s="1" t="s">
        <v>55</v>
      </c>
      <c r="Z5" s="1" t="s">
        <v>56</v>
      </c>
      <c r="AA5" s="1" t="s">
        <v>57</v>
      </c>
      <c r="AB5" s="1" t="s">
        <v>58</v>
      </c>
    </row>
    <row r="6" spans="1:702">
      <c r="A6" s="1" t="s">
        <v>59</v>
      </c>
      <c r="B6" s="1" t="s">
        <v>60</v>
      </c>
      <c r="C6" s="1" t="s">
        <v>61</v>
      </c>
      <c r="D6" s="1" t="s">
        <v>62</v>
      </c>
      <c r="E6" s="1" t="s">
        <v>63</v>
      </c>
      <c r="F6" s="1" t="s">
        <v>64</v>
      </c>
      <c r="G6" s="1" t="s">
        <v>65</v>
      </c>
      <c r="H6" s="1" t="s">
        <v>66</v>
      </c>
      <c r="I6" s="1" t="s">
        <v>67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72</v>
      </c>
      <c r="O6" s="1" t="s">
        <v>73</v>
      </c>
      <c r="P6" s="1" t="s">
        <v>74</v>
      </c>
      <c r="Q6" s="1" t="s">
        <v>75</v>
      </c>
      <c r="R6" s="1" t="s">
        <v>68</v>
      </c>
      <c r="S6" s="1" t="s">
        <v>76</v>
      </c>
      <c r="T6" s="1" t="s">
        <v>77</v>
      </c>
      <c r="U6" s="1" t="s">
        <v>78</v>
      </c>
      <c r="V6" s="1" t="s">
        <v>63</v>
      </c>
      <c r="W6" s="1" t="s">
        <v>63</v>
      </c>
      <c r="X6" s="1" t="s">
        <v>76</v>
      </c>
      <c r="Y6" s="1" t="s">
        <v>79</v>
      </c>
      <c r="Z6" s="1" t="s">
        <v>68</v>
      </c>
      <c r="AA6" s="1" t="s">
        <v>66</v>
      </c>
      <c r="AB6" s="1" t="s">
        <v>61</v>
      </c>
    </row>
    <row r="7" spans="1:702">
      <c r="A7" s="1" t="s">
        <v>80</v>
      </c>
      <c r="B7" s="1" t="s">
        <v>81</v>
      </c>
      <c r="C7" s="1" t="s">
        <v>82</v>
      </c>
      <c r="D7" s="1" t="s">
        <v>83</v>
      </c>
      <c r="E7" s="1" t="s">
        <v>84</v>
      </c>
      <c r="F7" s="1" t="s">
        <v>82</v>
      </c>
      <c r="G7" s="1" t="s">
        <v>85</v>
      </c>
      <c r="H7" s="1" t="s">
        <v>86</v>
      </c>
      <c r="I7" s="1" t="s">
        <v>86</v>
      </c>
      <c r="J7" s="1" t="s">
        <v>81</v>
      </c>
      <c r="K7" s="1" t="s">
        <v>85</v>
      </c>
      <c r="L7" s="1" t="s">
        <v>87</v>
      </c>
      <c r="M7" s="1" t="s">
        <v>88</v>
      </c>
      <c r="N7" s="1" t="s">
        <v>89</v>
      </c>
      <c r="O7" s="1" t="s">
        <v>82</v>
      </c>
      <c r="P7" s="1" t="s">
        <v>90</v>
      </c>
      <c r="Q7" s="1" t="s">
        <v>91</v>
      </c>
      <c r="R7" s="1" t="s">
        <v>81</v>
      </c>
      <c r="S7" s="1" t="s">
        <v>92</v>
      </c>
      <c r="T7" s="1" t="s">
        <v>93</v>
      </c>
      <c r="U7" s="1" t="s">
        <v>88</v>
      </c>
      <c r="V7" s="1" t="s">
        <v>84</v>
      </c>
      <c r="W7" s="1" t="s">
        <v>84</v>
      </c>
      <c r="X7" s="1" t="s">
        <v>94</v>
      </c>
      <c r="Y7" s="1" t="s">
        <v>89</v>
      </c>
      <c r="Z7" s="1" t="s">
        <v>95</v>
      </c>
      <c r="AA7" s="1" t="s">
        <v>96</v>
      </c>
      <c r="AB7" s="1" t="s">
        <v>84</v>
      </c>
    </row>
    <row r="8" spans="1:702">
      <c r="A8" s="1" t="s">
        <v>97</v>
      </c>
      <c r="B8" s="1" t="s">
        <v>98</v>
      </c>
      <c r="C8" s="1" t="s">
        <v>99</v>
      </c>
      <c r="D8" s="1" t="s">
        <v>100</v>
      </c>
      <c r="E8" s="1" t="s">
        <v>101</v>
      </c>
      <c r="F8" s="1" t="s">
        <v>101</v>
      </c>
      <c r="G8" s="1" t="s">
        <v>102</v>
      </c>
      <c r="H8" s="1" t="s">
        <v>100</v>
      </c>
      <c r="I8" s="1" t="s">
        <v>103</v>
      </c>
      <c r="J8" s="1" t="s">
        <v>101</v>
      </c>
      <c r="K8" s="1" t="s">
        <v>101</v>
      </c>
      <c r="L8" s="1" t="s">
        <v>104</v>
      </c>
      <c r="M8" s="1" t="s">
        <v>105</v>
      </c>
      <c r="N8" s="1" t="s">
        <v>106</v>
      </c>
      <c r="O8" s="1" t="s">
        <v>107</v>
      </c>
      <c r="P8" s="1" t="s">
        <v>108</v>
      </c>
      <c r="Q8" s="1" t="s">
        <v>109</v>
      </c>
      <c r="R8" s="1" t="s">
        <v>101</v>
      </c>
      <c r="S8" s="1" t="s">
        <v>107</v>
      </c>
      <c r="T8" s="1" t="s">
        <v>99</v>
      </c>
      <c r="U8" s="1" t="s">
        <v>99</v>
      </c>
      <c r="V8" s="1" t="s">
        <v>99</v>
      </c>
      <c r="W8" s="1" t="s">
        <v>100</v>
      </c>
      <c r="X8" s="1" t="s">
        <v>110</v>
      </c>
      <c r="Y8" s="1" t="s">
        <v>111</v>
      </c>
      <c r="Z8" s="1" t="s">
        <v>101</v>
      </c>
      <c r="AA8" s="1" t="s">
        <v>99</v>
      </c>
      <c r="AB8" s="1" t="s">
        <v>101</v>
      </c>
    </row>
    <row r="9" spans="1:702">
      <c r="A9" s="1" t="s">
        <v>112</v>
      </c>
      <c r="B9" s="1" t="s">
        <v>113</v>
      </c>
      <c r="C9" s="1" t="s">
        <v>114</v>
      </c>
      <c r="D9" s="1" t="s">
        <v>115</v>
      </c>
      <c r="E9" s="1" t="s">
        <v>116</v>
      </c>
      <c r="F9" s="1" t="s">
        <v>117</v>
      </c>
      <c r="G9" s="1" t="s">
        <v>118</v>
      </c>
      <c r="H9" s="1" t="s">
        <v>119</v>
      </c>
      <c r="I9" s="1" t="s">
        <v>120</v>
      </c>
      <c r="J9" s="1" t="s">
        <v>121</v>
      </c>
      <c r="K9" s="1" t="s">
        <v>117</v>
      </c>
      <c r="L9" s="1" t="s">
        <v>122</v>
      </c>
      <c r="M9" s="1" t="s">
        <v>123</v>
      </c>
      <c r="N9" s="1" t="s">
        <v>124</v>
      </c>
      <c r="O9" s="1" t="s">
        <v>125</v>
      </c>
      <c r="P9" s="1" t="s">
        <v>126</v>
      </c>
      <c r="Q9" s="1" t="s">
        <v>127</v>
      </c>
      <c r="R9" s="1" t="s">
        <v>122</v>
      </c>
      <c r="S9" s="1" t="s">
        <v>128</v>
      </c>
      <c r="T9" s="1" t="s">
        <v>114</v>
      </c>
      <c r="U9" s="1" t="s">
        <v>129</v>
      </c>
      <c r="V9" s="1" t="s">
        <v>116</v>
      </c>
      <c r="W9" s="1" t="s">
        <v>130</v>
      </c>
      <c r="X9" s="1" t="s">
        <v>131</v>
      </c>
      <c r="Y9" s="1" t="s">
        <v>132</v>
      </c>
      <c r="Z9" s="1" t="s">
        <v>133</v>
      </c>
      <c r="AA9" s="1" t="s">
        <v>134</v>
      </c>
      <c r="AB9" s="1" t="s">
        <v>117</v>
      </c>
    </row>
    <row r="10" spans="1:702">
      <c r="A10" s="1" t="s">
        <v>135</v>
      </c>
      <c r="B10" s="1" t="s">
        <v>136</v>
      </c>
      <c r="C10" s="1" t="s">
        <v>136</v>
      </c>
      <c r="D10" s="1" t="s">
        <v>136</v>
      </c>
      <c r="E10" s="1" t="s">
        <v>136</v>
      </c>
      <c r="F10" s="1" t="s">
        <v>136</v>
      </c>
      <c r="G10" s="1" t="s">
        <v>136</v>
      </c>
      <c r="H10" s="1" t="s">
        <v>137</v>
      </c>
      <c r="I10" s="1" t="s">
        <v>137</v>
      </c>
      <c r="J10" s="1" t="s">
        <v>136</v>
      </c>
      <c r="K10" s="1" t="s">
        <v>136</v>
      </c>
      <c r="L10" s="1" t="s">
        <v>136</v>
      </c>
      <c r="M10" s="1" t="s">
        <v>136</v>
      </c>
      <c r="N10" s="1" t="s">
        <v>136</v>
      </c>
      <c r="O10" s="1" t="s">
        <v>136</v>
      </c>
      <c r="P10" s="1" t="s">
        <v>138</v>
      </c>
      <c r="Q10" s="1" t="s">
        <v>138</v>
      </c>
      <c r="R10" s="1" t="s">
        <v>136</v>
      </c>
      <c r="S10" s="1" t="s">
        <v>136</v>
      </c>
      <c r="T10" s="1" t="s">
        <v>136</v>
      </c>
      <c r="U10" s="1" t="s">
        <v>139</v>
      </c>
      <c r="V10" s="1" t="s">
        <v>136</v>
      </c>
      <c r="W10" s="1" t="s">
        <v>136</v>
      </c>
      <c r="X10" s="1" t="s">
        <v>136</v>
      </c>
      <c r="Y10" s="1" t="s">
        <v>136</v>
      </c>
      <c r="Z10" s="1" t="s">
        <v>136</v>
      </c>
      <c r="AA10" s="1" t="s">
        <v>136</v>
      </c>
      <c r="AB10" s="1" t="s">
        <v>136</v>
      </c>
    </row>
    <row r="11" spans="1:702">
      <c r="A11" s="1" t="s">
        <v>140</v>
      </c>
      <c r="B11" s="1" t="s">
        <v>139</v>
      </c>
      <c r="C11" s="1" t="s">
        <v>139</v>
      </c>
      <c r="D11" s="1" t="s">
        <v>141</v>
      </c>
      <c r="E11" s="1" t="s">
        <v>136</v>
      </c>
      <c r="F11" s="1" t="s">
        <v>136</v>
      </c>
      <c r="G11" s="1" t="s">
        <v>138</v>
      </c>
      <c r="H11" s="1" t="s">
        <v>138</v>
      </c>
      <c r="I11" s="1" t="s">
        <v>138</v>
      </c>
      <c r="J11" s="1" t="s">
        <v>136</v>
      </c>
      <c r="K11" s="1" t="s">
        <v>136</v>
      </c>
      <c r="L11" s="1" t="s">
        <v>136</v>
      </c>
      <c r="M11" s="1" t="s">
        <v>136</v>
      </c>
      <c r="N11" s="1" t="s">
        <v>136</v>
      </c>
      <c r="O11" s="1" t="s">
        <v>136</v>
      </c>
      <c r="P11" s="1" t="s">
        <v>142</v>
      </c>
      <c r="Q11" s="1" t="s">
        <v>142</v>
      </c>
      <c r="R11" s="1" t="s">
        <v>136</v>
      </c>
      <c r="S11" s="1" t="s">
        <v>136</v>
      </c>
      <c r="T11" s="1" t="s">
        <v>136</v>
      </c>
      <c r="U11" s="1" t="s">
        <v>139</v>
      </c>
      <c r="V11" s="1" t="s">
        <v>136</v>
      </c>
      <c r="W11" s="1" t="s">
        <v>136</v>
      </c>
      <c r="X11" s="1" t="s">
        <v>136</v>
      </c>
      <c r="Y11" s="1" t="s">
        <v>143</v>
      </c>
      <c r="Z11" s="1" t="s">
        <v>136</v>
      </c>
      <c r="AA11" s="1" t="s">
        <v>136</v>
      </c>
      <c r="AB11" s="1" t="s">
        <v>136</v>
      </c>
    </row>
    <row r="12" spans="1:702">
      <c r="A12" s="1" t="s">
        <v>144</v>
      </c>
      <c r="B12" s="1" t="s">
        <v>145</v>
      </c>
      <c r="C12" s="1" t="s">
        <v>145</v>
      </c>
      <c r="D12" s="1" t="s">
        <v>146</v>
      </c>
      <c r="E12" s="1" t="s">
        <v>147</v>
      </c>
      <c r="F12" s="1" t="s">
        <v>148</v>
      </c>
      <c r="G12" s="1" t="s">
        <v>149</v>
      </c>
      <c r="H12" s="1" t="s">
        <v>150</v>
      </c>
      <c r="I12" s="1" t="s">
        <v>151</v>
      </c>
      <c r="J12" s="1" t="s">
        <v>152</v>
      </c>
      <c r="K12" s="1" t="s">
        <v>153</v>
      </c>
      <c r="L12" s="1" t="s">
        <v>145</v>
      </c>
      <c r="M12" s="1" t="s">
        <v>154</v>
      </c>
      <c r="N12" s="1" t="s">
        <v>155</v>
      </c>
      <c r="O12" s="1" t="s">
        <v>152</v>
      </c>
      <c r="P12" s="1" t="s">
        <v>156</v>
      </c>
      <c r="Q12" s="1" t="s">
        <v>152</v>
      </c>
      <c r="R12" s="1" t="s">
        <v>157</v>
      </c>
      <c r="S12" s="1" t="s">
        <v>158</v>
      </c>
      <c r="T12" s="1" t="s">
        <v>159</v>
      </c>
      <c r="U12" s="1" t="s">
        <v>160</v>
      </c>
      <c r="V12" s="1" t="s">
        <v>148</v>
      </c>
      <c r="W12" s="1" t="s">
        <v>148</v>
      </c>
      <c r="X12" s="1" t="s">
        <v>148</v>
      </c>
      <c r="Y12" s="1" t="s">
        <v>146</v>
      </c>
      <c r="Z12" s="1" t="s">
        <v>161</v>
      </c>
      <c r="AA12" s="1" t="s">
        <v>162</v>
      </c>
      <c r="AB12" s="1" t="s">
        <v>152</v>
      </c>
    </row>
    <row r="13" spans="1:702">
      <c r="A13" s="1" t="s">
        <v>163</v>
      </c>
      <c r="B13" s="1" t="s">
        <v>164</v>
      </c>
      <c r="C13" s="1" t="s">
        <v>164</v>
      </c>
      <c r="D13" s="1" t="s">
        <v>165</v>
      </c>
      <c r="E13" s="1" t="s">
        <v>164</v>
      </c>
      <c r="F13" s="1" t="s">
        <v>164</v>
      </c>
      <c r="G13" s="1" t="s">
        <v>164</v>
      </c>
      <c r="H13" s="1" t="s">
        <v>166</v>
      </c>
      <c r="I13" s="1" t="s">
        <v>166</v>
      </c>
      <c r="J13" s="1" t="s">
        <v>167</v>
      </c>
      <c r="K13" s="1" t="s">
        <v>164</v>
      </c>
      <c r="L13" s="1" t="s">
        <v>167</v>
      </c>
      <c r="M13" s="1" t="s">
        <v>167</v>
      </c>
      <c r="N13" s="1" t="s">
        <v>167</v>
      </c>
      <c r="O13" s="1" t="s">
        <v>167</v>
      </c>
      <c r="P13" s="1" t="s">
        <v>168</v>
      </c>
      <c r="Q13" s="1" t="s">
        <v>167</v>
      </c>
      <c r="R13" s="1" t="s">
        <v>167</v>
      </c>
      <c r="S13" s="1" t="s">
        <v>169</v>
      </c>
      <c r="T13" s="1" t="s">
        <v>169</v>
      </c>
      <c r="U13" s="1" t="s">
        <v>170</v>
      </c>
      <c r="V13" s="1" t="s">
        <v>164</v>
      </c>
      <c r="W13" s="1" t="s">
        <v>170</v>
      </c>
      <c r="X13" s="1" t="s">
        <v>171</v>
      </c>
      <c r="Y13" s="1" t="s">
        <v>170</v>
      </c>
      <c r="Z13" s="1" t="s">
        <v>167</v>
      </c>
      <c r="AA13" s="1" t="s">
        <v>168</v>
      </c>
      <c r="AB13" s="1" t="s">
        <v>164</v>
      </c>
    </row>
    <row r="14" spans="1:702">
      <c r="A14" s="1" t="s">
        <v>172</v>
      </c>
      <c r="B14" s="1" t="s">
        <v>173</v>
      </c>
      <c r="C14" s="1" t="s">
        <v>173</v>
      </c>
      <c r="D14" s="1" t="s">
        <v>174</v>
      </c>
      <c r="E14" s="1" t="s">
        <v>175</v>
      </c>
      <c r="F14" s="1" t="s">
        <v>176</v>
      </c>
      <c r="G14" s="1" t="s">
        <v>177</v>
      </c>
      <c r="H14" s="1" t="s">
        <v>173</v>
      </c>
      <c r="I14" s="1" t="s">
        <v>173</v>
      </c>
      <c r="J14" s="1" t="s">
        <v>178</v>
      </c>
      <c r="K14" s="1" t="s">
        <v>173</v>
      </c>
      <c r="L14" s="1" t="s">
        <v>178</v>
      </c>
      <c r="M14" s="1" t="s">
        <v>178</v>
      </c>
      <c r="N14" s="1" t="s">
        <v>178</v>
      </c>
      <c r="O14" s="1" t="s">
        <v>178</v>
      </c>
      <c r="P14" s="1" t="s">
        <v>173</v>
      </c>
      <c r="Q14" s="1" t="s">
        <v>173</v>
      </c>
      <c r="R14" s="1" t="s">
        <v>179</v>
      </c>
      <c r="S14" s="1" t="s">
        <v>177</v>
      </c>
      <c r="T14" s="1" t="s">
        <v>177</v>
      </c>
      <c r="U14" s="1" t="s">
        <v>177</v>
      </c>
      <c r="V14" s="1" t="s">
        <v>178</v>
      </c>
      <c r="W14" s="1" t="s">
        <v>178</v>
      </c>
      <c r="X14" s="1" t="s">
        <v>178</v>
      </c>
      <c r="Y14" s="1" t="s">
        <v>173</v>
      </c>
      <c r="Z14" s="1" t="s">
        <v>173</v>
      </c>
      <c r="AA14" s="1" t="s">
        <v>173</v>
      </c>
      <c r="AB14" s="1" t="s">
        <v>180</v>
      </c>
    </row>
    <row r="15" spans="1:702">
      <c r="A15" s="1" t="s">
        <v>181</v>
      </c>
      <c r="B15" s="1" t="s">
        <v>182</v>
      </c>
      <c r="C15" s="1" t="s">
        <v>182</v>
      </c>
      <c r="D15" s="1" t="s">
        <v>182</v>
      </c>
      <c r="E15" s="1" t="s">
        <v>182</v>
      </c>
      <c r="F15" s="1" t="s">
        <v>182</v>
      </c>
      <c r="G15" s="1" t="s">
        <v>183</v>
      </c>
      <c r="H15" s="1" t="s">
        <v>182</v>
      </c>
      <c r="I15" s="1" t="s">
        <v>182</v>
      </c>
      <c r="J15" s="1" t="s">
        <v>182</v>
      </c>
      <c r="K15" s="1" t="s">
        <v>182</v>
      </c>
      <c r="L15" s="1" t="s">
        <v>182</v>
      </c>
      <c r="M15" s="1" t="s">
        <v>182</v>
      </c>
      <c r="N15" s="1" t="s">
        <v>182</v>
      </c>
      <c r="O15" s="1" t="s">
        <v>182</v>
      </c>
      <c r="P15" s="1" t="s">
        <v>184</v>
      </c>
      <c r="Q15" s="1" t="s">
        <v>184</v>
      </c>
      <c r="R15" s="1" t="s">
        <v>182</v>
      </c>
      <c r="S15" s="1" t="s">
        <v>182</v>
      </c>
      <c r="T15" s="1" t="s">
        <v>182</v>
      </c>
      <c r="U15" s="1" t="s">
        <v>182</v>
      </c>
      <c r="V15" s="1" t="s">
        <v>182</v>
      </c>
      <c r="W15" s="1" t="s">
        <v>182</v>
      </c>
      <c r="X15" s="1" t="s">
        <v>182</v>
      </c>
      <c r="Y15" s="1" t="s">
        <v>182</v>
      </c>
      <c r="Z15" s="1" t="s">
        <v>182</v>
      </c>
      <c r="AA15" s="1" t="s">
        <v>182</v>
      </c>
      <c r="AB15" s="1" t="s">
        <v>182</v>
      </c>
    </row>
    <row r="16" spans="1:702">
      <c r="A16" s="1" t="s">
        <v>185</v>
      </c>
      <c r="B16" s="1" t="s">
        <v>186</v>
      </c>
      <c r="C16" s="1" t="s">
        <v>186</v>
      </c>
      <c r="D16" s="1" t="s">
        <v>187</v>
      </c>
      <c r="E16" s="1" t="s">
        <v>188</v>
      </c>
      <c r="F16" s="1" t="s">
        <v>186</v>
      </c>
      <c r="G16" s="1" t="s">
        <v>186</v>
      </c>
      <c r="H16" s="1" t="s">
        <v>188</v>
      </c>
      <c r="I16" s="1" t="s">
        <v>188</v>
      </c>
      <c r="J16" s="1" t="s">
        <v>187</v>
      </c>
      <c r="K16" s="1" t="s">
        <v>187</v>
      </c>
      <c r="L16" s="1" t="s">
        <v>187</v>
      </c>
      <c r="M16" s="1" t="s">
        <v>187</v>
      </c>
      <c r="N16" s="1" t="s">
        <v>187</v>
      </c>
      <c r="O16" s="1" t="s">
        <v>187</v>
      </c>
      <c r="P16" s="1" t="s">
        <v>186</v>
      </c>
      <c r="Q16" s="1" t="s">
        <v>186</v>
      </c>
      <c r="R16" s="1" t="s">
        <v>187</v>
      </c>
      <c r="S16" s="1" t="s">
        <v>187</v>
      </c>
      <c r="T16" s="1" t="s">
        <v>187</v>
      </c>
      <c r="U16" s="1" t="s">
        <v>187</v>
      </c>
      <c r="V16" s="1" t="s">
        <v>189</v>
      </c>
      <c r="W16" s="1" t="s">
        <v>189</v>
      </c>
      <c r="X16" s="1" t="s">
        <v>189</v>
      </c>
      <c r="Y16" s="1" t="s">
        <v>187</v>
      </c>
      <c r="Z16" s="1" t="s">
        <v>187</v>
      </c>
      <c r="AA16" s="1" t="s">
        <v>187</v>
      </c>
      <c r="AB16" s="1" t="s">
        <v>187</v>
      </c>
    </row>
    <row r="17" spans="1:702">
      <c r="A17" s="1" t="s">
        <v>190</v>
      </c>
      <c r="B17" s="1" t="s">
        <v>191</v>
      </c>
      <c r="C17" s="1" t="s">
        <v>192</v>
      </c>
      <c r="D17" s="1" t="s">
        <v>192</v>
      </c>
      <c r="E17" s="1" t="s">
        <v>192</v>
      </c>
      <c r="F17" s="1" t="s">
        <v>192</v>
      </c>
      <c r="G17" s="1" t="s">
        <v>191</v>
      </c>
      <c r="H17" s="1" t="s">
        <v>193</v>
      </c>
      <c r="I17" s="1" t="s">
        <v>193</v>
      </c>
      <c r="J17" s="1" t="s">
        <v>192</v>
      </c>
      <c r="K17" s="1" t="s">
        <v>192</v>
      </c>
      <c r="L17" s="1" t="s">
        <v>192</v>
      </c>
      <c r="M17" s="1" t="s">
        <v>192</v>
      </c>
      <c r="N17" s="1" t="s">
        <v>192</v>
      </c>
      <c r="O17" s="1" t="s">
        <v>192</v>
      </c>
      <c r="P17" s="1" t="s">
        <v>192</v>
      </c>
      <c r="Q17" s="1" t="s">
        <v>192</v>
      </c>
      <c r="R17" s="1" t="s">
        <v>194</v>
      </c>
      <c r="S17" s="1" t="s">
        <v>192</v>
      </c>
      <c r="T17" s="1" t="s">
        <v>192</v>
      </c>
      <c r="U17" s="1" t="s">
        <v>192</v>
      </c>
      <c r="V17" s="1" t="s">
        <v>192</v>
      </c>
      <c r="W17" s="1" t="s">
        <v>192</v>
      </c>
      <c r="X17" s="1" t="s">
        <v>192</v>
      </c>
      <c r="Y17" s="1" t="s">
        <v>191</v>
      </c>
      <c r="Z17" s="1" t="s">
        <v>191</v>
      </c>
      <c r="AA17" s="1" t="s">
        <v>191</v>
      </c>
      <c r="AB17" s="1" t="s">
        <v>192</v>
      </c>
    </row>
    <row r="18" spans="1:702">
      <c r="A18" s="1" t="s">
        <v>195</v>
      </c>
      <c r="B18" s="1" t="s">
        <v>196</v>
      </c>
      <c r="C18" s="1" t="s">
        <v>196</v>
      </c>
      <c r="D18" s="1" t="s">
        <v>197</v>
      </c>
      <c r="E18" s="1" t="s">
        <v>196</v>
      </c>
      <c r="F18" s="1" t="s">
        <v>196</v>
      </c>
      <c r="G18" s="1" t="s">
        <v>196</v>
      </c>
      <c r="H18" s="1" t="s">
        <v>198</v>
      </c>
      <c r="I18" s="1" t="s">
        <v>198</v>
      </c>
      <c r="J18" s="1" t="s">
        <v>199</v>
      </c>
      <c r="K18" s="1" t="s">
        <v>196</v>
      </c>
      <c r="L18" s="1" t="s">
        <v>200</v>
      </c>
      <c r="M18" s="1" t="s">
        <v>200</v>
      </c>
      <c r="N18" s="1" t="s">
        <v>200</v>
      </c>
      <c r="O18" s="1" t="s">
        <v>200</v>
      </c>
      <c r="P18" s="1" t="s">
        <v>198</v>
      </c>
      <c r="Q18" s="1" t="s">
        <v>198</v>
      </c>
      <c r="R18" s="1" t="s">
        <v>201</v>
      </c>
      <c r="S18" s="1" t="s">
        <v>202</v>
      </c>
      <c r="T18" s="1" t="s">
        <v>202</v>
      </c>
      <c r="U18" s="1" t="s">
        <v>196</v>
      </c>
      <c r="V18" s="1" t="s">
        <v>196</v>
      </c>
      <c r="W18" s="1" t="s">
        <v>196</v>
      </c>
      <c r="X18" s="1" t="s">
        <v>196</v>
      </c>
      <c r="Y18" s="1" t="s">
        <v>196</v>
      </c>
      <c r="Z18" s="1" t="s">
        <v>201</v>
      </c>
      <c r="AA18" s="1" t="s">
        <v>203</v>
      </c>
      <c r="AB18" s="1" t="s">
        <v>196</v>
      </c>
    </row>
    <row r="19" spans="1:702">
      <c r="A19" s="1" t="s">
        <v>204</v>
      </c>
      <c r="B19" s="1" t="s">
        <v>205</v>
      </c>
      <c r="C19" s="1" t="s">
        <v>205</v>
      </c>
      <c r="D19" s="1" t="s">
        <v>206</v>
      </c>
      <c r="E19" s="1" t="s">
        <v>207</v>
      </c>
      <c r="F19" s="1" t="s">
        <v>205</v>
      </c>
      <c r="G19" s="1" t="s">
        <v>208</v>
      </c>
      <c r="H19" s="1" t="s">
        <v>209</v>
      </c>
      <c r="I19" s="1" t="s">
        <v>209</v>
      </c>
      <c r="J19" s="1" t="s">
        <v>205</v>
      </c>
      <c r="K19" s="1" t="s">
        <v>205</v>
      </c>
      <c r="L19" s="1" t="s">
        <v>210</v>
      </c>
      <c r="M19" s="1" t="s">
        <v>210</v>
      </c>
      <c r="N19" s="1" t="s">
        <v>210</v>
      </c>
      <c r="O19" s="1" t="s">
        <v>210</v>
      </c>
      <c r="P19" s="1" t="s">
        <v>209</v>
      </c>
      <c r="Q19" s="1" t="s">
        <v>209</v>
      </c>
      <c r="R19" s="1" t="s">
        <v>211</v>
      </c>
      <c r="S19" s="1" t="s">
        <v>212</v>
      </c>
      <c r="T19" s="1" t="s">
        <v>212</v>
      </c>
      <c r="U19" s="1" t="s">
        <v>212</v>
      </c>
      <c r="V19" s="1" t="s">
        <v>205</v>
      </c>
      <c r="W19" s="1" t="s">
        <v>205</v>
      </c>
      <c r="X19" s="1" t="s">
        <v>205</v>
      </c>
      <c r="Y19" s="1" t="s">
        <v>205</v>
      </c>
      <c r="Z19" s="1" t="s">
        <v>213</v>
      </c>
      <c r="AA19" s="1" t="s">
        <v>213</v>
      </c>
      <c r="AB19" s="1" t="s">
        <v>205</v>
      </c>
    </row>
    <row r="20" spans="1:702">
      <c r="A20" s="1" t="s">
        <v>214</v>
      </c>
      <c r="B20" s="1" t="s">
        <v>215</v>
      </c>
      <c r="C20" s="1" t="s">
        <v>215</v>
      </c>
      <c r="D20" s="1" t="s">
        <v>215</v>
      </c>
      <c r="E20" s="1" t="s">
        <v>215</v>
      </c>
      <c r="F20" s="1" t="s">
        <v>216</v>
      </c>
      <c r="G20" s="1" t="s">
        <v>215</v>
      </c>
      <c r="H20" s="1" t="s">
        <v>215</v>
      </c>
      <c r="I20" s="1" t="s">
        <v>215</v>
      </c>
      <c r="J20" s="1" t="s">
        <v>215</v>
      </c>
      <c r="K20" s="1" t="s">
        <v>216</v>
      </c>
      <c r="L20" s="1" t="s">
        <v>215</v>
      </c>
      <c r="M20" s="1" t="s">
        <v>215</v>
      </c>
      <c r="N20" s="1" t="s">
        <v>215</v>
      </c>
      <c r="O20" s="1" t="s">
        <v>215</v>
      </c>
      <c r="P20" s="1" t="s">
        <v>217</v>
      </c>
      <c r="Q20" s="1" t="s">
        <v>217</v>
      </c>
      <c r="R20" s="1" t="s">
        <v>215</v>
      </c>
      <c r="S20" s="1" t="s">
        <v>216</v>
      </c>
      <c r="T20" s="1" t="s">
        <v>216</v>
      </c>
      <c r="U20" s="1" t="s">
        <v>218</v>
      </c>
      <c r="V20" s="1" t="s">
        <v>215</v>
      </c>
      <c r="W20" s="1" t="s">
        <v>215</v>
      </c>
      <c r="X20" s="1" t="s">
        <v>215</v>
      </c>
      <c r="Y20" s="1" t="s">
        <v>215</v>
      </c>
      <c r="Z20" s="1" t="s">
        <v>215</v>
      </c>
      <c r="AA20" s="1" t="s">
        <v>215</v>
      </c>
      <c r="AB20" s="1" t="s">
        <v>215</v>
      </c>
    </row>
    <row r="21" spans="1:702">
      <c r="A21" s="1" t="s">
        <v>219</v>
      </c>
      <c r="B21" s="2" t="str">
        <f>HYPERLINK("https://www.solarquotes.com.au/wp-content/uploads/2022/02/CEC_ir5360-SOLAHART455BRB3_June_2025_V3_LR.pdf","Yes")</f>
        <v>Yes</v>
      </c>
      <c r="C21" s="2" t="str">
        <f>HYPERLINK("https://www.solarquotes.com.au/wp-content/uploads/2024/03/CEC_ir5346-SOLAHART440BR3_April_2025_V4_LR.pdf","Yes")</f>
        <v>Yes</v>
      </c>
      <c r="D21" s="2" t="str">
        <f>HYPERLINK("https://www.solarquotes.com.au/wp-content/uploads/2020/12/se-smart-panel-j-white-framed-datasheet-aus.pdf","Yes")</f>
        <v>Yes</v>
      </c>
      <c r="E21" s="2" t="str">
        <f>HYPERLINK("https://www.solarquotes.com.au/wp-content/uploads/2023/07/cshiku6.pdf","Yes")</f>
        <v>Yes</v>
      </c>
      <c r="F21" s="2" t="str">
        <f>HYPERLINK("https://www.solarquotes.com.au/wp-content/uploads/2026/04/trina-475w.pdf","Yes")</f>
        <v>Yes</v>
      </c>
      <c r="G21" s="2" t="str">
        <f>HYPERLINK("https://www.solarquotes.com.au/wp-content/uploads/2022/11/sunpower-p7.pdf","Yes")</f>
        <v>Yes</v>
      </c>
      <c r="H21" s="2" t="str">
        <f>HYPERLINK("https://www.solarquotes.com.au/wp-content/uploads/2025/05/sunpower-max3-black.pdf","Yes")</f>
        <v>Yes</v>
      </c>
      <c r="I21" s="2" t="str">
        <f>HYPERLINK("https://www.solarquotes.com.au/wp-content/uploads/2021/02/sunpower-max3.pdf","Yes")</f>
        <v>Yes</v>
      </c>
      <c r="J21" s="2" t="str">
        <f>HYPERLINK("https://www.solarquotes.com.au/wp-content/uploads/2026/04/tigerneo3.pdf","Yes")</f>
        <v>Yes</v>
      </c>
      <c r="K21" s="2" t="str">
        <f>HYPERLINK("https://www.solarquotes.com.au/wp-content/uploads/2023/08/JASolar475W.pdf","Yes")</f>
        <v>Yes</v>
      </c>
      <c r="L21" s="2" t="str">
        <f>HYPERLINK("https://www.solarquotes.com.au/wp-content/uploads/2024/09/aiko-2s-1.pdf","Yes")</f>
        <v>Yes</v>
      </c>
      <c r="M21" s="2" t="str">
        <f>HYPERLINK("https://www.solarquotes.com.au/wp-content/uploads/2026/01/aiko-3s.pdf","Yes")</f>
        <v>Yes</v>
      </c>
      <c r="N21" s="2" t="str">
        <f>HYPERLINK("https://www.solarquotes.com.au/wp-content/uploads/2026/01/aiko-3p54.pdf","Yes")</f>
        <v>Yes</v>
      </c>
      <c r="O21" s="2" t="str">
        <f>HYPERLINK("https://www.solarquotes.com.au/wp-content/uploads/2024/09/neostar-2p.pdf","Yes")</f>
        <v>Yes</v>
      </c>
      <c r="P21" s="2" t="str">
        <f>HYPERLINK("https://www.solarquotes.com.au/wp-content/uploads/2024/01/DS_Alpha_Pure-RX_IEC_EN_AUCEC_101125.pdf","Yes")</f>
        <v>Yes</v>
      </c>
      <c r="Q21" s="2" t="str">
        <f>HYPERLINK("https://www.solarquotes.com.au/wp-content/uploads/2022/09/rec-alpha-purer.pdf","Yes")</f>
        <v>Yes</v>
      </c>
      <c r="R21" s="2" t="str">
        <f>HYPERLINK("https://www.solarquotes.com.au/wp-content/uploads/2023/09/Longi-LR7-54HVH-Datasheet.pdf","Yes")</f>
        <v>Yes</v>
      </c>
      <c r="S21" s="2" t="str">
        <f>HYPERLINK("https://www.solarquotes.com.au/wp-content/uploads/2025/10/TW-470.pdf","Yes")</f>
        <v>Yes</v>
      </c>
      <c r="T21" s="2" t="str">
        <f>HYPERLINK("https://www.solarquotes.com.au/wp-content/uploads/2025/09/tw-440.pdf","Yes")</f>
        <v>Yes</v>
      </c>
      <c r="U21" s="2" t="str">
        <f>HYPERLINK("https://www.solarquotes.com.au/wp-content/uploads/2022/07/tindo-walara-g4.png","Yes")</f>
        <v>Yes</v>
      </c>
      <c r="V21" s="2" t="str">
        <f>HYPERLINK("https://www.solarquotes.com.au/wp-content/uploads/2023/07/suntech-ultravpro.pdf","Yes")</f>
        <v>Yes</v>
      </c>
      <c r="W21" s="2" t="str">
        <f>HYPERLINK("https://www.solarquotes.com.au/wp-content/uploads/2023/07/ultra-v-pro-415-ntype.pdf","Yes")</f>
        <v>Yes</v>
      </c>
      <c r="X21" s="2" t="str">
        <f>HYPERLINK("https://www.solarquotes.com.au/wp-content/uploads/2023/01/Datasheet-STP415S-C54-Umhm.pdf","Yes")</f>
        <v>Yes</v>
      </c>
      <c r="Y21" s="2" t="str">
        <f>HYPERLINK("https://www.solarquotes.com.au/wp-content/uploads/2023/05/Comp-WINAICO_WST-450NGX-D3_AUS_0824-comp2.pdf","Yes")</f>
        <v>Yes</v>
      </c>
      <c r="Z21" s="2" t="str">
        <f>HYPERLINK("https://www.solarquotes.com.au/wp-content/uploads/2025/11/PS-Quasar-475W-Datasheet-I-Compressed.pdf","Yes")</f>
        <v>Yes</v>
      </c>
      <c r="AA21" s="2" t="str">
        <f>HYPERLINK("https://www.solarquotes.com.au/wp-content/uploads/2024/01/Phono-Solar-Helios-Clear-v1.3.pdf","Yes")</f>
        <v>Yes</v>
      </c>
      <c r="AB21" s="2" t="str">
        <f>HYPERLINK("https://www.solarquotes.com.au/wp-content/uploads/2023/01/RSM96-11-475BNDG-datasheet-2026H1-EN.pdf","Yes")</f>
        <v>Yes</v>
      </c>
    </row>
    <row r="22" spans="1:702">
      <c r="A22" s="1" t="s">
        <v>220</v>
      </c>
      <c r="B22" s="2" t="str">
        <f>HYPERLINK("https://www.solarquotes.com.au/wp-content/uploads/2022/02/solahart-warranty.pdf","Yes")</f>
        <v>Yes</v>
      </c>
      <c r="C22" s="2" t="str">
        <f>HYPERLINK("https://www.solarquotes.com.au/wp-content/uploads/2022/02/solahart-warranty.pdf","Yes")</f>
        <v>Yes</v>
      </c>
      <c r="D22" s="2" t="str">
        <f>HYPERLINK("https://www.solarquotes.com.au/wp-content/uploads/2020/12/se-limited-warranty-smart-pv-panel-54-cell-december-2022-aus.pdf","Yes")</f>
        <v>Yes</v>
      </c>
      <c r="E22" s="2" t="str">
        <f>HYPERLINK("https://www.solarquotes.com.au/wp-content/uploads/2023/07/CSW.pdf","Yes")</f>
        <v>Yes</v>
      </c>
      <c r="F22" s="2" t="str">
        <f>HYPERLINK("https://www.solarquotes.com.au/wp-content/uploads/2026/04/PS-M-0135-AA-GLOBAL-LIMITED-WARRANTY-FOR-TRINA-SOLAR-BRAND-CRYSTALLINE-SOLAR-PHOTOVOLTAIC-MODULES_202507_Clean.pdf","Yes")</f>
        <v>Yes</v>
      </c>
      <c r="G22" s="2" t="str">
        <f>HYPERLINK("https://www.solarquotes.com.au/wp-content/uploads/2022/11/sunpower-warranty-2025.pdf","Yes")</f>
        <v>Yes</v>
      </c>
      <c r="H22" s="2" t="str">
        <f>HYPERLINK("https://www.solarquotes.com.au/wp-content/uploads/2022/11/sunpower-warranty-2025.pdf","Yes")</f>
        <v>Yes</v>
      </c>
      <c r="I22" s="2" t="str">
        <f>HYPERLINK("https://www.solarquotes.com.au/wp-content/uploads/2022/11/sunpower-warranty-2025.pdf","Yes")</f>
        <v>Yes</v>
      </c>
      <c r="J22" s="2" t="str">
        <f>HYPERLINK("https://www.solarquotes.com.au/wp-content/uploads/2026/04/LIMITED-WARRANTY-REV.EN20250919-LINEAR-MONOFACIAL-MODULE.pdf","Yes")</f>
        <v>Yes</v>
      </c>
      <c r="K22" s="2" t="str">
        <f>HYPERLINK("https://www.solarquotes.com.au/wp-content/uploads/2023/08/JAsolarwarranty2026.pdf","Yes")</f>
        <v>Yes</v>
      </c>
      <c r="L22" s="2" t="str">
        <f>HYPERLINK("https://www.solarquotes.com.au/wp-content/uploads/2024/08/Warranty-TandCs-Single-glass-AIKO-Energy-12.02.24.pdf","Yes")</f>
        <v>Yes</v>
      </c>
      <c r="M22" s="2" t="str">
        <f>HYPERLINK("https://www.solarquotes.com.au/wp-content/uploads/2026/01/Warranty-for-Residential-2nd‑Gen-3rd‑Gen-Full‑Black-Modules-less-than-480W-1.7-EN.pdf","Yes")</f>
        <v>Yes</v>
      </c>
      <c r="N22" s="2" t="str">
        <f>HYPERLINK("https://www.solarquotes.com.au/wp-content/uploads/2026/01/aikowarranty.pdf","Yes")</f>
        <v>Yes</v>
      </c>
      <c r="O22" s="2" t="str">
        <f>HYPERLINK("https://www.solarquotes.com.au/wp-content/uploads/2024/08/Warranty-TandCs-Single-glass-AIKO-Energy-12.02.24.pdf","Yes")</f>
        <v>Yes</v>
      </c>
      <c r="P22" s="2" t="str">
        <f>HYPERLINK("https://www.solarquotes.com.au/wp-content/uploads/2022/09/warranty_alpha_rev_b.pdf","Yes")</f>
        <v>Yes</v>
      </c>
      <c r="Q22" s="2" t="str">
        <f>HYPERLINK("https://www.solarquotes.com.au/wp-content/uploads/2022/09/warranty_alpha_rev_b.pdf","Yes")</f>
        <v>Yes</v>
      </c>
      <c r="R22" s="2" t="str">
        <f>HYPERLINK("https://www.solarquotes.com.au/wp-content/uploads/2023/09/Limited_Warranty_for_LON_Gi_Hi_MOX_10_Solar_Modules_Distributed_Generation_AU_1_c8a7831c18.pdf","Yes")</f>
        <v>Yes</v>
      </c>
      <c r="S22" s="2" t="str">
        <f>HYPERLINK("https://www.solarquotes.com.au/wp-content/uploads/2025/09/TW-Solar-Aus-Warranty.pdf","Yes")</f>
        <v>Yes</v>
      </c>
      <c r="T22" s="2" t="str">
        <f>HYPERLINK("https://www.solarquotes.com.au/wp-content/uploads/2025/09/TW-Solar-Aus-Warranty.pdf","Yes")</f>
        <v>Yes</v>
      </c>
      <c r="U22" s="2" t="str">
        <f>HYPERLINK("https://www.solarquotes.com.au/wp-content/uploads/2022/07/Tindo_NTYPE_Consumer_Warranty_VersionC_24July25Final.pdf","Yes")</f>
        <v>Yes</v>
      </c>
      <c r="V22" s="2" t="str">
        <f>HYPERLINK("https://www.solarquotes.com.au/wp-content/uploads/2023/07/suntech-warranty-2023.pdf","Yes")</f>
        <v>Yes</v>
      </c>
      <c r="W22" s="2" t="str">
        <f>HYPERLINK("https://www.solarquotes.com.au/wp-content/uploads/2023/07/suntech-warranty-2023.pdf","Yes")</f>
        <v>Yes</v>
      </c>
      <c r="X22" s="2" t="str">
        <f>HYPERLINK("https://www.solarquotes.com.au/wp-content/uploads/2023/01/suntech-warranty-2022.pdf","Yes")</f>
        <v>Yes</v>
      </c>
      <c r="Y22" s="2" t="str">
        <f>HYPERLINK("https://www.solarquotes.com.au/wp-content/uploads/2023/05/winaico-ngx-warranty.pdf","Yes")</f>
        <v>Yes</v>
      </c>
      <c r="Z22" s="2" t="str">
        <f>HYPERLINK("https://www.solarquotes.com.au/wp-content/uploads/2025/11/Limited-Warranty_AUS-20250103_Statement-Of-30-Year-Product-Warranty-for-PSXXXL12GFH-16-QSH-Series.pdf","Yes")</f>
        <v>Yes</v>
      </c>
      <c r="AA22" s="2" t="str">
        <f>HYPERLINK("https://www.solarquotes.com.au/wp-content/uploads/2024/01/Limited-Warranty-PV-Module-Statements.pdf","Yes")</f>
        <v>Yes</v>
      </c>
      <c r="AB22" s="2" t="str">
        <f>HYPERLINK("https://www.solarquotes.com.au/wp-content/uploads/2023/01/Risen-25yr-rooftop-warranty-AU-NZ-EN.pdf","Yes")</f>
        <v>Yes</v>
      </c>
    </row>
    <row r="23" spans="1:702">
      <c r="A23" s="1" t="s">
        <v>221</v>
      </c>
      <c r="B23" s="2" t="str">
        <f>HYPERLINK("https://www.solarquotes.com.au/panels/solahart-review.html","Here")</f>
        <v>Here</v>
      </c>
      <c r="C23" s="2" t="str">
        <f>HYPERLINK("https://www.solarquotes.com.au/panels/solahart-review.html","Here")</f>
        <v>Here</v>
      </c>
      <c r="D23" s="2" t="str">
        <f>HYPERLINK("https://www.solarquotes.com.au/panels/solaredge-review.html","Here")</f>
        <v>Here</v>
      </c>
      <c r="E23" s="2" t="str">
        <f>HYPERLINK("https://www.solarquotes.com.au/panels/canadian-solar-inc-review.html","Here")</f>
        <v>Here</v>
      </c>
      <c r="F23" s="2" t="str">
        <f>HYPERLINK("https://www.solarquotes.com.au/panels/trina-review.html","Here")</f>
        <v>Here</v>
      </c>
      <c r="G23" s="2" t="str">
        <f>HYPERLINK("https://www.solarquotes.com.au/panels/sunpower-review.html","Here")</f>
        <v>Here</v>
      </c>
      <c r="H23" s="2" t="str">
        <f>HYPERLINK("https://www.solarquotes.com.au/panels/sunpower-review.html","Here")</f>
        <v>Here</v>
      </c>
      <c r="I23" s="2" t="str">
        <f>HYPERLINK("https://www.solarquotes.com.au/panels/sunpower-review.html","Here")</f>
        <v>Here</v>
      </c>
      <c r="J23" s="2" t="str">
        <f>HYPERLINK("https://www.solarquotes.com.au/panels/jinko-solar-review.html","Here")</f>
        <v>Here</v>
      </c>
      <c r="K23" s="2" t="str">
        <f>HYPERLINK("https://www.solarquotes.com.au/panels/ja-solar-review.html","Here")</f>
        <v>Here</v>
      </c>
      <c r="L23" s="2" t="str">
        <f>HYPERLINK("https://www.solarquotes.com.au/panels/aiko-solar-review.html","Here")</f>
        <v>Here</v>
      </c>
      <c r="M23" s="2" t="str">
        <f>HYPERLINK("https://www.solarquotes.com.au/panels/aiko-solar-review.html","Here")</f>
        <v>Here</v>
      </c>
      <c r="N23" s="2" t="str">
        <f>HYPERLINK("https://www.solarquotes.com.au/panels/aiko-solar-review.html","Here")</f>
        <v>Here</v>
      </c>
      <c r="O23" s="2" t="str">
        <f>HYPERLINK("https://www.solarquotes.com.au/panels/aiko-solar-review.html","Here")</f>
        <v>Here</v>
      </c>
      <c r="P23" s="2" t="str">
        <f>HYPERLINK("https://www.solarquotes.com.au/panels/rec-review.html","Here")</f>
        <v>Here</v>
      </c>
      <c r="Q23" s="2" t="str">
        <f>HYPERLINK("https://www.solarquotes.com.au/panels/rec-review.html","Here")</f>
        <v>Here</v>
      </c>
      <c r="R23" s="2" t="str">
        <f>HYPERLINK("https://www.solarquotes.com.au/panels/longi-solar-review.html","Here")</f>
        <v>Here</v>
      </c>
      <c r="S23" s="2" t="str">
        <f>HYPERLINK("https://www.solarquotes.com.au/panels/tw-solar-review.html","Here")</f>
        <v>Here</v>
      </c>
      <c r="T23" s="2" t="str">
        <f>HYPERLINK("https://www.solarquotes.com.au/panels/tw-solar-review.html","Here")</f>
        <v>Here</v>
      </c>
      <c r="U23" s="2" t="str">
        <f>HYPERLINK("https://www.solarquotes.com.au/panels/tindo-solar-review.html","Here")</f>
        <v>Here</v>
      </c>
      <c r="V23" s="2" t="str">
        <f>HYPERLINK("https://www.solarquotes.com.au/panels/suntech-review.html","Here")</f>
        <v>Here</v>
      </c>
      <c r="W23" s="2" t="str">
        <f>HYPERLINK("https://www.solarquotes.com.au/panels/suntech-review.html","Here")</f>
        <v>Here</v>
      </c>
      <c r="X23" s="2" t="str">
        <f>HYPERLINK("https://www.solarquotes.com.au/panels/suntech-review.html","Here")</f>
        <v>Here</v>
      </c>
      <c r="Y23" s="2" t="str">
        <f>HYPERLINK("https://www.solarquotes.com.au/panels/winaico-review.html","Here")</f>
        <v>Here</v>
      </c>
      <c r="Z23" s="2" t="str">
        <f>HYPERLINK("https://www.solarquotes.com.au/panels/phono-review.html","Here")</f>
        <v>Here</v>
      </c>
      <c r="AA23" s="2" t="str">
        <f>HYPERLINK("https://www.solarquotes.com.au/panels/phono-review.html","Here")</f>
        <v>Here</v>
      </c>
      <c r="AB23" s="2" t="str">
        <f>HYPERLINK("https://www.solarquotes.com.au/panels/risen-review.html","Here")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21" r:id="rId_hyperlink_2" tooltip="Yes" display="Yes"/>
    <hyperlink ref="C21" r:id="rId_hyperlink_3" tooltip="Yes" display="Yes"/>
    <hyperlink ref="D21" r:id="rId_hyperlink_4" tooltip="Yes" display="Yes"/>
    <hyperlink ref="E21" r:id="rId_hyperlink_5" tooltip="Yes" display="Yes"/>
    <hyperlink ref="F21" r:id="rId_hyperlink_6" tooltip="Yes" display="Yes"/>
    <hyperlink ref="G21" r:id="rId_hyperlink_7" tooltip="Yes" display="Yes"/>
    <hyperlink ref="H21" r:id="rId_hyperlink_8" tooltip="Yes" display="Yes"/>
    <hyperlink ref="I21" r:id="rId_hyperlink_9" tooltip="Yes" display="Yes"/>
    <hyperlink ref="J21" r:id="rId_hyperlink_10" tooltip="Yes" display="Yes"/>
    <hyperlink ref="K21" r:id="rId_hyperlink_11" tooltip="Yes" display="Yes"/>
    <hyperlink ref="L21" r:id="rId_hyperlink_12" tooltip="Yes" display="Yes"/>
    <hyperlink ref="M21" r:id="rId_hyperlink_13" tooltip="Yes" display="Yes"/>
    <hyperlink ref="N21" r:id="rId_hyperlink_14" tooltip="Yes" display="Yes"/>
    <hyperlink ref="O21" r:id="rId_hyperlink_15" tooltip="Yes" display="Yes"/>
    <hyperlink ref="P21" r:id="rId_hyperlink_16" tooltip="Yes" display="Yes"/>
    <hyperlink ref="Q21" r:id="rId_hyperlink_17" tooltip="Yes" display="Yes"/>
    <hyperlink ref="R21" r:id="rId_hyperlink_18" tooltip="Yes" display="Yes"/>
    <hyperlink ref="S21" r:id="rId_hyperlink_19" tooltip="Yes" display="Yes"/>
    <hyperlink ref="T21" r:id="rId_hyperlink_20" tooltip="Yes" display="Yes"/>
    <hyperlink ref="U21" r:id="rId_hyperlink_21" tooltip="Yes" display="Yes"/>
    <hyperlink ref="V21" r:id="rId_hyperlink_22" tooltip="Yes" display="Yes"/>
    <hyperlink ref="W21" r:id="rId_hyperlink_23" tooltip="Yes" display="Yes"/>
    <hyperlink ref="X21" r:id="rId_hyperlink_24" tooltip="Yes" display="Yes"/>
    <hyperlink ref="Y21" r:id="rId_hyperlink_25" tooltip="Yes" display="Yes"/>
    <hyperlink ref="Z21" r:id="rId_hyperlink_26" tooltip="Yes" display="Yes"/>
    <hyperlink ref="AA21" r:id="rId_hyperlink_27" tooltip="Yes" display="Yes"/>
    <hyperlink ref="AB21" r:id="rId_hyperlink_28" tooltip="Yes" display="Yes"/>
    <hyperlink ref="B22" r:id="rId_hyperlink_29" tooltip="Yes" display="Yes"/>
    <hyperlink ref="C22" r:id="rId_hyperlink_30" tooltip="Yes" display="Yes"/>
    <hyperlink ref="D22" r:id="rId_hyperlink_31" tooltip="Yes" display="Yes"/>
    <hyperlink ref="E22" r:id="rId_hyperlink_32" tooltip="Yes" display="Yes"/>
    <hyperlink ref="F22" r:id="rId_hyperlink_33" tooltip="Yes" display="Yes"/>
    <hyperlink ref="G22" r:id="rId_hyperlink_34" tooltip="Yes" display="Yes"/>
    <hyperlink ref="H22" r:id="rId_hyperlink_35" tooltip="Yes" display="Yes"/>
    <hyperlink ref="I22" r:id="rId_hyperlink_36" tooltip="Yes" display="Yes"/>
    <hyperlink ref="J22" r:id="rId_hyperlink_37" tooltip="Yes" display="Yes"/>
    <hyperlink ref="K22" r:id="rId_hyperlink_38" tooltip="Yes" display="Yes"/>
    <hyperlink ref="L22" r:id="rId_hyperlink_39" tooltip="Yes" display="Yes"/>
    <hyperlink ref="M22" r:id="rId_hyperlink_40" tooltip="Yes" display="Yes"/>
    <hyperlink ref="N22" r:id="rId_hyperlink_41" tooltip="Yes" display="Yes"/>
    <hyperlink ref="O22" r:id="rId_hyperlink_42" tooltip="Yes" display="Yes"/>
    <hyperlink ref="P22" r:id="rId_hyperlink_43" tooltip="Yes" display="Yes"/>
    <hyperlink ref="Q22" r:id="rId_hyperlink_44" tooltip="Yes" display="Yes"/>
    <hyperlink ref="R22" r:id="rId_hyperlink_45" tooltip="Yes" display="Yes"/>
    <hyperlink ref="S22" r:id="rId_hyperlink_46" tooltip="Yes" display="Yes"/>
    <hyperlink ref="T22" r:id="rId_hyperlink_47" tooltip="Yes" display="Yes"/>
    <hyperlink ref="U22" r:id="rId_hyperlink_48" tooltip="Yes" display="Yes"/>
    <hyperlink ref="V22" r:id="rId_hyperlink_49" tooltip="Yes" display="Yes"/>
    <hyperlink ref="W22" r:id="rId_hyperlink_50" tooltip="Yes" display="Yes"/>
    <hyperlink ref="X22" r:id="rId_hyperlink_51" tooltip="Yes" display="Yes"/>
    <hyperlink ref="Y22" r:id="rId_hyperlink_52" tooltip="Yes" display="Yes"/>
    <hyperlink ref="Z22" r:id="rId_hyperlink_53" tooltip="Yes" display="Yes"/>
    <hyperlink ref="AA22" r:id="rId_hyperlink_54" tooltip="Yes" display="Yes"/>
    <hyperlink ref="AB22" r:id="rId_hyperlink_55" tooltip="Yes" display="Yes"/>
    <hyperlink ref="B23" r:id="rId_hyperlink_56" tooltip="Here" display="Here"/>
    <hyperlink ref="C23" r:id="rId_hyperlink_57" tooltip="Here" display="Here"/>
    <hyperlink ref="D23" r:id="rId_hyperlink_58" tooltip="Here" display="Here"/>
    <hyperlink ref="E23" r:id="rId_hyperlink_59" tooltip="Here" display="Here"/>
    <hyperlink ref="F23" r:id="rId_hyperlink_60" tooltip="Here" display="Here"/>
    <hyperlink ref="G23" r:id="rId_hyperlink_61" tooltip="Here" display="Here"/>
    <hyperlink ref="H23" r:id="rId_hyperlink_62" tooltip="Here" display="Here"/>
    <hyperlink ref="I23" r:id="rId_hyperlink_63" tooltip="Here" display="Here"/>
    <hyperlink ref="J23" r:id="rId_hyperlink_64" tooltip="Here" display="Here"/>
    <hyperlink ref="K23" r:id="rId_hyperlink_65" tooltip="Here" display="Here"/>
    <hyperlink ref="L23" r:id="rId_hyperlink_66" tooltip="Here" display="Here"/>
    <hyperlink ref="M23" r:id="rId_hyperlink_67" tooltip="Here" display="Here"/>
    <hyperlink ref="N23" r:id="rId_hyperlink_68" tooltip="Here" display="Here"/>
    <hyperlink ref="O23" r:id="rId_hyperlink_69" tooltip="Here" display="Here"/>
    <hyperlink ref="P23" r:id="rId_hyperlink_70" tooltip="Here" display="Here"/>
    <hyperlink ref="Q23" r:id="rId_hyperlink_71" tooltip="Here" display="Here"/>
    <hyperlink ref="R23" r:id="rId_hyperlink_72" tooltip="Here" display="Here"/>
    <hyperlink ref="S23" r:id="rId_hyperlink_73" tooltip="Here" display="Here"/>
    <hyperlink ref="T23" r:id="rId_hyperlink_74" tooltip="Here" display="Here"/>
    <hyperlink ref="U23" r:id="rId_hyperlink_75" tooltip="Here" display="Here"/>
    <hyperlink ref="V23" r:id="rId_hyperlink_76" tooltip="Here" display="Here"/>
    <hyperlink ref="W23" r:id="rId_hyperlink_77" tooltip="Here" display="Here"/>
    <hyperlink ref="X23" r:id="rId_hyperlink_78" tooltip="Here" display="Here"/>
    <hyperlink ref="Y23" r:id="rId_hyperlink_79" tooltip="Here" display="Here"/>
    <hyperlink ref="Z23" r:id="rId_hyperlink_80" tooltip="Here" display="Here"/>
    <hyperlink ref="AA23" r:id="rId_hyperlink_81" tooltip="Here" display="Here"/>
    <hyperlink ref="AB23" r:id="rId_hyperlink_82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2026-08-22T22:38:59+00:00</dcterms:created>
  <dcterms:modified xsi:type="dcterms:W3CDTF">2026-08-22T22:38:59+00:00</dcterms:modified>
  <dc:title>Untitled Spreadsheet</dc:title>
  <dc:description/>
  <dc:subject/>
  <cp:keywords/>
  <cp:category/>
</cp:coreProperties>
</file>