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<sst xmlns="http://schemas.openxmlformats.org/spreadsheetml/2006/main" uniqueCount="831">
  <si>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</si>
  <si>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</si>
  <si>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</si>
  <si>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</si>
  <si>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</si>
  <si>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</si>
  <si>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</si>
  <si>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</si>
  <si>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</si>
  <si>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</si>
  <si>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</si>
  <si>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</si>
  <si>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</si>
  <si>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</si>
  <si>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</si>
  <si>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</si>
  <si>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</si>
  <si>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</si>
  <si>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</si>
  <si>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</si>
  <si>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</si>
  <si>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</si>
  <si>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</si>
  <si>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</si>
  <si>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Fox-ESS CQ6 11.98 kWh</t>
  </si>
  <si>
    <t>Fox-ESS CQ6 17.97 kWh</t>
  </si>
  <si>
    <t>Fox-ESS CQ6 23.96 kWh</t>
  </si>
  <si>
    <t>Fox-ESS CQ6 29.95 kWh</t>
  </si>
  <si>
    <t>Fox-ESS CQ6 35.94 kWh</t>
  </si>
  <si>
    <t>Fox-ESS CQ6 41.93 kWh</t>
  </si>
  <si>
    <t>Fox-ESS CQ6 47.92 kWh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</si>
  <si>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</si>
  <si>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</si>
  <si>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</si>
  <si>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</si>
  <si>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</si>
  <si>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</si>
  <si>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</si>
  <si>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</si>
  <si>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</si>
  <si>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</si>
  <si>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</si>
  <si>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</si>
  <si>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</si>
  <si>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</si>
  <si>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</si>
  <si>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</si>
  <si>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</si>
  <si>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</si>
  <si>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</si>
  <si>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</si>
  <si>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</si>
  <si>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</si>
  <si>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</si>
  <si>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</si>
  <si>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</si>
  <si>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</si>
  <si>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</si>
  <si>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</si>
  <si>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</si>
  <si>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</si>
  <si>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</si>
  <si>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</si>
  <si>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</si>
  <si>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</si>
  <si>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</si>
  <si>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</si>
  <si>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</si>
  <si>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</si>
  <si>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</si>
  <si>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</si>
  <si>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</si>
  <si>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</si>
  <si>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</si>
  <si>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</si>
  <si>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</si>
  <si>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</si>
  <si>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</si>
  <si>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</si>
  <si>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</si>
  <si>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</si>
  <si>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</si>
  <si>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</si>
  <si>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</si>
  <si>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</si>
  <si>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</si>
  <si>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</si>
  <si>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</si>
  <si>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</si>
  <si>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</si>
  <si>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</si>
  <si>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</si>
  <si>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</si>
  <si>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</si>
  <si>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</si>
  <si>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</si>
  <si>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</si>
  <si>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</si>
  <si>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</si>
  <si>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</si>
  <si>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</si>
  <si>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</si>
  <si>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</si>
  <si>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</si>
  <si>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</si>
  <si>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</si>
  <si>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</si>
  <si>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</si>
  <si>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</si>
  <si>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</si>
  <si>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</si>
  <si>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</si>
  <si>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</si>
  <si>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</si>
  <si>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</si>
  <si>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X-02-AU (15 kWh)</t>
  </si>
  <si>
    <t>FranklinWH aPower X-02-AU (30 kWh)</t>
  </si>
  <si>
    <t>FranklinWH aPower X-02-AU (45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</si>
  <si>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</si>
  <si>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</si>
  <si>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</si>
  <si>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</si>
  <si>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</si>
  <si>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</si>
  <si>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</si>
  <si>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</si>
  <si>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</si>
  <si>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$9,300</t>
  </si>
  <si>
    <t>$11,000</t>
  </si>
  <si>
    <t>$12,300</t>
  </si>
  <si>
    <t>$14,000</t>
  </si>
  <si>
    <t>$8,100</t>
  </si>
  <si>
    <t>$11,700</t>
  </si>
  <si>
    <t>$17,000</t>
  </si>
  <si>
    <t>$21,000</t>
  </si>
  <si>
    <t>$23,700</t>
  </si>
  <si>
    <t>$6,800</t>
  </si>
  <si>
    <t>$10,000</t>
  </si>
  <si>
    <t>$13,700</t>
  </si>
  <si>
    <t>$17,800</t>
  </si>
  <si>
    <t>$22,000</t>
  </si>
  <si>
    <t>$6,300</t>
  </si>
  <si>
    <t>$15,500</t>
  </si>
  <si>
    <t>$19,600</t>
  </si>
  <si>
    <t>$24,000</t>
  </si>
  <si>
    <t>$11,900</t>
  </si>
  <si>
    <t>$8,600</t>
  </si>
  <si>
    <t>$8,000</t>
  </si>
  <si>
    <t>$3,900</t>
  </si>
  <si>
    <t>$4,900</t>
  </si>
  <si>
    <t>$6,600</t>
  </si>
  <si>
    <t>$8,200</t>
  </si>
  <si>
    <t>$12,000</t>
  </si>
  <si>
    <t>$4,000</t>
  </si>
  <si>
    <t>$5,100</t>
  </si>
  <si>
    <t>$6,500</t>
  </si>
  <si>
    <t>$9,600</t>
  </si>
  <si>
    <t>$12,400</t>
  </si>
  <si>
    <t>$13,000</t>
  </si>
  <si>
    <t>$3,700</t>
  </si>
  <si>
    <t>$4,500</t>
  </si>
  <si>
    <t>$5,600</t>
  </si>
  <si>
    <t>$7,000</t>
  </si>
  <si>
    <t>$8,500</t>
  </si>
  <si>
    <t>$4,600</t>
  </si>
  <si>
    <t>$7,800</t>
  </si>
  <si>
    <t>$11,500</t>
  </si>
  <si>
    <t>$10,000 (including Gateway)</t>
  </si>
  <si>
    <t>$10,600</t>
  </si>
  <si>
    <t>$12,200</t>
  </si>
  <si>
    <t>$27,000</t>
  </si>
  <si>
    <t>$7,100</t>
  </si>
  <si>
    <t>$7,200</t>
  </si>
  <si>
    <t>$14,500</t>
  </si>
  <si>
    <t>$18,000</t>
  </si>
  <si>
    <t>$23,000</t>
  </si>
  <si>
    <t>$13,400</t>
  </si>
  <si>
    <t>$9,000</t>
  </si>
  <si>
    <t>$10,500</t>
  </si>
  <si>
    <t>$9,200</t>
  </si>
  <si>
    <t>$15,000</t>
  </si>
  <si>
    <t>$4,300</t>
  </si>
  <si>
    <t>$5,500</t>
  </si>
  <si>
    <t>$7,300</t>
  </si>
  <si>
    <t>$10,300</t>
  </si>
  <si>
    <t>$5,300</t>
  </si>
  <si>
    <t>$13,600</t>
  </si>
  <si>
    <t>$28,000</t>
  </si>
  <si>
    <t>$9,700</t>
  </si>
  <si>
    <t>$19,800</t>
  </si>
  <si>
    <t>$32,000</t>
  </si>
  <si>
    <t>$18,500</t>
  </si>
  <si>
    <t>$3,500</t>
  </si>
  <si>
    <t>$6,000</t>
  </si>
  <si>
    <t>$7,400</t>
  </si>
  <si>
    <t>$8,400</t>
  </si>
  <si>
    <t>$10,800</t>
  </si>
  <si>
    <t>$12,800</t>
  </si>
  <si>
    <t>$17,900</t>
  </si>
  <si>
    <t>$20,000</t>
  </si>
  <si>
    <t>$9,400</t>
  </si>
  <si>
    <t>$9,900</t>
  </si>
  <si>
    <t>$12,500</t>
  </si>
  <si>
    <t>$14,400</t>
  </si>
  <si>
    <t>$17,100</t>
  </si>
  <si>
    <t>$10,800 (including FranklinWH aGate)</t>
  </si>
  <si>
    <t>$21,000 (including FranklinWH aGate)</t>
  </si>
  <si>
    <t>$32,400 (including FranklinWH aGate)</t>
  </si>
  <si>
    <t>$10,200</t>
  </si>
  <si>
    <t>$21,200</t>
  </si>
  <si>
    <t>$33,800</t>
  </si>
  <si>
    <t>$46,400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</si>
  <si>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</si>
  <si>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</si>
  <si>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</si>
  <si>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</si>
  <si>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</si>
  <si>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</si>
  <si>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</si>
  <si>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</si>
  <si>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>Kind of. Includes AC battery inverter but requires solar inverter.</t>
  </si>
  <si>
    <t xml:space="preserve">No 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</si>
  <si>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</si>
  <si>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</si>
  <si>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</si>
  <si>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</si>
  <si>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</si>
  <si>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</si>
  <si>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</si>
  <si>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</si>
  <si>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</si>
  <si>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</si>
  <si>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</si>
  <si>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</si>
  <si>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</si>
  <si>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</si>
  <si>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</si>
  <si>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</si>
  <si>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</si>
  <si>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11.98 kWh</t>
  </si>
  <si>
    <t>17.97 kWh</t>
  </si>
  <si>
    <t>23.96 kWh</t>
  </si>
  <si>
    <t>29.95 kWh</t>
  </si>
  <si>
    <t>35.94 kWh</t>
  </si>
  <si>
    <t>41.93 kWh</t>
  </si>
  <si>
    <t>47.92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</si>
  <si>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</si>
  <si>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</si>
  <si>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</si>
  <si>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</si>
  <si>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</si>
  <si>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</si>
  <si>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</si>
  <si>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</si>
  <si>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</si>
  <si>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</si>
  <si>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</si>
  <si>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</si>
  <si>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</si>
  <si>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</si>
  <si>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</si>
  <si>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</si>
  <si>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</si>
  <si>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</si>
  <si>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</si>
  <si>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</si>
  <si>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</si>
  <si>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</si>
  <si>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</si>
  <si>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</si>
  <si>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</si>
  <si>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</si>
  <si>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15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</si>
  <si>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</si>
  <si>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</si>
  <si>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</si>
  <si>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</si>
  <si>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</si>
  <si>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</si>
  <si>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</si>
  <si>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</si>
  <si>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15.36 kWh</t>
  </si>
  <si>
    <t>10.24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</si>
  <si>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</si>
  <si>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</si>
  <si>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</si>
  <si>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</si>
  <si>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</si>
  <si>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</si>
  <si>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</si>
  <si>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</si>
  <si>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</si>
  <si>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</si>
  <si>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</si>
  <si>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</si>
  <si>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</si>
  <si>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</si>
  <si>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</si>
  <si>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</si>
  <si>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</si>
  <si>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</si>
  <si>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</si>
  <si>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</si>
  <si>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</si>
  <si>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</si>
  <si>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</si>
  <si>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</si>
  <si>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</si>
  <si>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</si>
  <si>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</si>
  <si>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</si>
  <si>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</si>
  <si>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</si>
  <si>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9.6 kWh</t>
  </si>
  <si>
    <t>28.8 kWh</t>
  </si>
  <si>
    <t>13.5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</si>
  <si>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</si>
  <si>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</si>
  <si>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</si>
  <si>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</si>
  <si>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</si>
  <si>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</si>
  <si>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</si>
  <si>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</si>
  <si>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</si>
  <si>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</si>
  <si>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</si>
  <si>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</si>
  <si>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</si>
  <si>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</si>
  <si>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</si>
  <si>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</si>
  <si>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</si>
  <si>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</si>
  <si>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</si>
  <si>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</si>
  <si>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</si>
  <si>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</si>
  <si>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</si>
  <si>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</si>
  <si>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</si>
  <si>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</si>
  <si>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</si>
  <si>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</si>
  <si>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</si>
  <si>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</si>
  <si>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</si>
  <si>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</si>
  <si>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</si>
  <si>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</si>
  <si>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</si>
  <si>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</si>
  <si>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</si>
  <si>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</si>
  <si>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</si>
  <si>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</si>
  <si>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</si>
  <si>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</si>
  <si>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Modular</t>
  </si>
  <si>
    <t>Modular expansion up to 9 batteries on a system, 90kwh max</t>
  </si>
  <si>
    <t>Modular, scalable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</si>
  <si>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</si>
  <si>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</si>
  <si>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</si>
  <si>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</si>
  <si>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</si>
  <si>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</si>
  <si>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</si>
  <si>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</si>
  <si>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</si>
  <si>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</si>
  <si>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</si>
  <si>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</si>
  <si>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</si>
  <si>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</si>
  <si>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</si>
  <si>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</si>
  <si>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8.64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</si>
  <si>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</si>
  <si>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</si>
  <si>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</si>
  <si>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</si>
  <si>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</si>
  <si>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</si>
  <si>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</si>
  <si>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</si>
  <si>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3.84 kW</t>
  </si>
  <si>
    <t>5kW steady, 7.5kW peak (10 seconds)</t>
  </si>
  <si>
    <t>5kW</t>
  </si>
  <si>
    <t>7 kW</t>
  </si>
  <si>
    <t>7.5 kW</t>
  </si>
  <si>
    <t>5-10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</si>
  <si>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</si>
  <si>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</si>
  <si>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</si>
  <si>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</si>
  <si>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</si>
  <si>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</si>
  <si>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</si>
  <si>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</si>
  <si>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</si>
  <si>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</si>
  <si>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</si>
  <si>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</si>
  <si>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</si>
  <si>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</si>
  <si>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</si>
  <si>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</si>
  <si>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</si>
  <si>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</si>
  <si>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</si>
  <si>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</si>
  <si>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</si>
  <si>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</si>
  <si>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</si>
  <si>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</si>
  <si>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</si>
  <si>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</si>
  <si>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</si>
  <si>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</si>
  <si>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</si>
  <si>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</si>
  <si>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</si>
  <si>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</si>
  <si>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</si>
  <si>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254 kg</t>
  </si>
  <si>
    <t>183 kg</t>
  </si>
  <si>
    <t>168 kg</t>
  </si>
  <si>
    <t>122.5 kg</t>
  </si>
  <si>
    <t>155 kg</t>
  </si>
  <si>
    <t>205 kg</t>
  </si>
  <si>
    <t>255 kg</t>
  </si>
  <si>
    <t>305 kg</t>
  </si>
  <si>
    <t>355 kg</t>
  </si>
  <si>
    <t>405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</si>
  <si>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</si>
  <si>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</si>
  <si>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</si>
  <si>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</si>
  <si>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</si>
  <si>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</si>
  <si>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</si>
  <si>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</si>
  <si>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</si>
  <si>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</si>
  <si>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</si>
  <si>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</si>
  <si>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</si>
  <si>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</si>
  <si>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</si>
  <si>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</si>
  <si>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</si>
  <si>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</si>
  <si>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167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</si>
  <si>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</si>
  <si>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</si>
  <si>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</si>
  <si>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</si>
  <si>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</si>
  <si>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</si>
  <si>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</si>
  <si>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</si>
  <si>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</si>
  <si>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</si>
  <si>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</si>
  <si>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</si>
  <si>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</si>
  <si>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</si>
  <si>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</si>
  <si>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425 kg</t>
  </si>
  <si>
    <t>504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</si>
  <si>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</si>
  <si>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</si>
  <si>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</si>
  <si>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</si>
  <si>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</si>
  <si>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</si>
  <si>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</si>
  <si>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</si>
  <si>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</si>
  <si>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</si>
  <si>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</si>
  <si>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</si>
  <si>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</si>
  <si>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153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</si>
  <si>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</si>
  <si>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</si>
  <si>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</si>
  <si>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</si>
  <si>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</si>
  <si>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</si>
  <si>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</si>
  <si>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</si>
  <si>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</si>
  <si>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</si>
  <si>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</si>
  <si>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</si>
  <si>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</si>
  <si>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</si>
  <si>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</si>
  <si>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</si>
  <si>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</si>
  <si>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</si>
  <si>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</si>
  <si>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</si>
  <si>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</si>
  <si>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</si>
  <si>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</si>
  <si>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</si>
  <si>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</si>
  <si>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</si>
  <si>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</si>
  <si>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</si>
  <si>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</si>
  <si>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</si>
  <si>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</si>
  <si>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</si>
  <si>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</si>
  <si>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</si>
  <si>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</si>
  <si>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</si>
  <si>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</si>
  <si>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</si>
  <si>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</si>
  <si>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620 mm x 670 mm x 330 mm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</si>
  <si>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</si>
  <si>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</si>
  <si>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</si>
  <si>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</si>
  <si>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</si>
  <si>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</si>
  <si>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</si>
  <si>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</si>
  <si>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</si>
  <si>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</si>
  <si>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660 x 420 x 360 mm</t>
  </si>
  <si>
    <t>660 x 575 x 360 mm</t>
  </si>
  <si>
    <t>660 x 730 x 360 mm</t>
  </si>
  <si>
    <t>660 x 885 x 360 mm</t>
  </si>
  <si>
    <t>660 x 1040 x 360 mm</t>
  </si>
  <si>
    <t>660 x 1195 x 360 mm</t>
  </si>
  <si>
    <t>660 x 1350 x 360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</si>
  <si>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</si>
  <si>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</si>
  <si>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</si>
  <si>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</si>
  <si>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</si>
  <si>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</si>
  <si>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</si>
  <si>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</si>
  <si>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</si>
  <si>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</si>
  <si>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</si>
  <si>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</si>
  <si>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</si>
  <si>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</si>
  <si>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</si>
  <si>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</si>
  <si>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</si>
  <si>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</si>
  <si>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</si>
  <si>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</si>
  <si>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</si>
  <si>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</si>
  <si>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</si>
  <si>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</si>
  <si>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</si>
  <si>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</si>
  <si>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</si>
  <si>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</si>
  <si>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</si>
  <si>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</si>
  <si>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</si>
  <si>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</si>
  <si>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</si>
  <si>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</si>
  <si>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</si>
  <si>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</si>
  <si>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</si>
  <si>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</si>
  <si>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</si>
  <si>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</si>
  <si>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</si>
  <si>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</si>
  <si>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</si>
  <si>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</si>
  <si>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</si>
  <si>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</si>
  <si>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</si>
  <si>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</si>
  <si>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</si>
  <si>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</si>
  <si>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</si>
  <si>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</si>
  <si>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</si>
  <si>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</si>
  <si>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</si>
  <si>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</si>
  <si>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</si>
  <si>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</si>
  <si>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</si>
  <si>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</si>
  <si>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</si>
  <si>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</si>
  <si>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</si>
  <si>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</si>
  <si>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</si>
  <si>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</si>
  <si>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</si>
  <si>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</si>
  <si>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</si>
  <si>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</si>
  <si>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</si>
  <si>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</si>
  <si>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</si>
  <si>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</si>
  <si>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</si>
  <si>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</si>
  <si>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</si>
  <si>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</si>
  <si>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</si>
  <si>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</si>
  <si>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</si>
  <si>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</si>
  <si>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</si>
  <si>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</si>
  <si>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</si>
  <si>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</si>
  <si>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</si>
  <si>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</si>
  <si>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</si>
  <si>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</si>
  <si>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</si>
  <si>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</si>
  <si>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</si>
  <si>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</si>
  <si>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</si>
  <si>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Indoor/outdoor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</si>
  <si>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</si>
  <si>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</si>
  <si>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</si>
  <si>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</si>
  <si>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</si>
  <si>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</si>
  <si>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</si>
  <si>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</si>
  <si>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</si>
  <si>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</si>
  <si>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</si>
  <si>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</si>
  <si>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</si>
  <si>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</si>
  <si>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</si>
  <si>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</si>
  <si>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</si>
  <si>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</si>
  <si>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</si>
  <si>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</si>
  <si>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</si>
  <si>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</si>
  <si>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</si>
  <si>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-10°C to 50°C</t>
  </si>
  <si>
    <t>-18 to +55°C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</si>
  <si>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</si>
  <si>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</si>
  <si>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</si>
  <si>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</si>
  <si>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</si>
  <si>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</si>
  <si>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</si>
  <si>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</si>
  <si>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20°C to 40°C</t>
  </si>
  <si>
    <t xml:space="preserve">-20 to 55°C </t>
  </si>
  <si>
    <t>-5 to 45 °C</t>
  </si>
  <si>
    <t>Warranty</t>
  </si>
  <si>
    <t>10 years</t>
  </si>
  <si>
    <t xml:space="preserve">12 years 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</si>
  <si>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</si>
  <si>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</si>
  <si>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</si>
  <si>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</si>
  <si>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</si>
  <si>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</si>
  <si>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</si>
  <si>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</si>
  <si>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</si>
  <si>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</si>
  <si>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</si>
  <si>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</si>
  <si>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</si>
  <si>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</si>
  <si>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</si>
  <si>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</si>
  <si>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</si>
  <si>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</si>
  <si>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</si>
  <si>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</si>
  <si>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</si>
  <si>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</si>
  <si>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</si>
  <si>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</si>
  <si>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</si>
  <si>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</si>
  <si>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</si>
  <si>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</si>
  <si>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</si>
  <si>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</si>
  <si>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</si>
  <si>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58,980</t>
  </si>
  <si>
    <t>90,420</t>
  </si>
  <si>
    <t>120,560</t>
  </si>
  <si>
    <t>150,700</t>
  </si>
  <si>
    <t>180,094</t>
  </si>
  <si>
    <t>210,980</t>
  </si>
  <si>
    <t>240,120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</si>
  <si>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</si>
  <si>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</si>
  <si>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</si>
  <si>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</si>
  <si>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</si>
  <si>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</si>
  <si>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</si>
  <si>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</si>
  <si>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</si>
  <si>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</si>
  <si>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</si>
  <si>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</si>
  <si>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</si>
  <si>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</si>
  <si>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</si>
  <si>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</si>
  <si>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</si>
  <si>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</si>
  <si>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</si>
  <si>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</si>
  <si>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</si>
  <si>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</si>
  <si>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</si>
  <si>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</si>
  <si>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</si>
  <si>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</si>
  <si>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</si>
  <si>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</si>
  <si>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</si>
  <si>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</si>
  <si>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</si>
  <si>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</si>
  <si>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</si>
  <si>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</si>
  <si>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</si>
  <si>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</si>
  <si>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</si>
  <si>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</si>
  <si>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</si>
  <si>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</si>
  <si>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</si>
  <si>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</si>
  <si>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</si>
  <si>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</si>
  <si>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</si>
  <si>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</si>
  <si>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</si>
  <si>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</si>
  <si>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</si>
  <si>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</si>
  <si>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</si>
  <si>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</si>
  <si>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</si>
  <si>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</si>
  <si>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</si>
  <si>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</si>
  <si>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</si>
  <si>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</si>
  <si>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124,282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</si>
  <si>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</si>
  <si>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</si>
  <si>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</si>
  <si>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</si>
  <si>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</si>
  <si>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</si>
  <si>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</si>
  <si>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</si>
  <si>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</si>
  <si>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</si>
  <si>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</si>
  <si>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</si>
  <si>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</si>
  <si>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</si>
  <si>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</si>
  <si>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</si>
  <si>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60,000</t>
  </si>
  <si>
    <t>180,000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</si>
  <si>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</si>
  <si>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</si>
  <si>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</si>
  <si>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</si>
  <si>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</si>
  <si>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</si>
  <si>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</si>
  <si>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$0.20 </t>
  </si>
  <si>
    <t>$0.20</t>
  </si>
  <si>
    <t>$0.18</t>
  </si>
  <si>
    <t>$0.23</t>
  </si>
  <si>
    <t>$0.21</t>
  </si>
  <si>
    <t>$0.14</t>
  </si>
  <si>
    <t>$0.15</t>
  </si>
  <si>
    <t>$0.16</t>
  </si>
  <si>
    <t>$0.17</t>
  </si>
  <si>
    <t>$0.06</t>
  </si>
  <si>
    <t>$0.05</t>
  </si>
  <si>
    <t>$0.07</t>
  </si>
  <si>
    <t>$0.12</t>
  </si>
  <si>
    <t>$0.10</t>
  </si>
  <si>
    <t>$0.09</t>
  </si>
  <si>
    <t>$0.13</t>
  </si>
  <si>
    <t>$0.26</t>
  </si>
  <si>
    <t>$0.19</t>
  </si>
  <si>
    <t>$0.28</t>
  </si>
  <si>
    <t>$0.35</t>
  </si>
  <si>
    <t>$0.36</t>
  </si>
  <si>
    <t>$0.24</t>
  </si>
  <si>
    <t>$0.11</t>
  </si>
  <si>
    <t>$0.32</t>
  </si>
  <si>
    <t>$0.22</t>
  </si>
  <si>
    <t>$0.08</t>
  </si>
  <si>
    <t>$0.18 (+ inverter cost)</t>
  </si>
  <si>
    <t>$0.29</t>
  </si>
  <si>
    <t>$0.30</t>
  </si>
  <si>
    <t>$0.33</t>
  </si>
  <si>
    <t>$0.25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</si>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</sst>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fox-ess-logo23.png"/><Relationship Id="rId24" Type="http://schemas.openxmlformats.org/officeDocument/2006/relationships/image" Target="../media/fox-ess-logo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fox-ess-logo33.png"/><Relationship Id="rId34" Type="http://schemas.openxmlformats.org/officeDocument/2006/relationships/image" Target="../media/fox-ess-logo34.png"/><Relationship Id="rId35" Type="http://schemas.openxmlformats.org/officeDocument/2006/relationships/image" Target="../media/fox-ess-logo35.png"/><Relationship Id="rId36" Type="http://schemas.openxmlformats.org/officeDocument/2006/relationships/image" Target="../media/fox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alpha-ess-logo40.png"/><Relationship Id="rId41" Type="http://schemas.openxmlformats.org/officeDocument/2006/relationships/image" Target="../media/alpha-ess-logo41.png"/><Relationship Id="rId42" Type="http://schemas.openxmlformats.org/officeDocument/2006/relationships/image" Target="../media/alpha-ess-logo42.png"/><Relationship Id="rId43" Type="http://schemas.openxmlformats.org/officeDocument/2006/relationships/image" Target="../media/alpha-ess-logo43.png"/><Relationship Id="rId44" Type="http://schemas.openxmlformats.org/officeDocument/2006/relationships/image" Target="../media/alpha-ess-logo44.png"/><Relationship Id="rId45" Type="http://schemas.openxmlformats.org/officeDocument/2006/relationships/image" Target="../media/tesla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enphase-logo-152.png"/><Relationship Id="rId53" Type="http://schemas.openxmlformats.org/officeDocument/2006/relationships/image" Target="../media/solaredg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voltx-energy-logo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growatt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oodwe-logo-1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esy-sunhome-logo-173.png"/><Relationship Id="rId74" Type="http://schemas.openxmlformats.org/officeDocument/2006/relationships/image" Target="../media/esy-sunhome-logo-174.png"/><Relationship Id="rId75" Type="http://schemas.openxmlformats.org/officeDocument/2006/relationships/image" Target="../media/esy-sunhome-logo-175.png"/><Relationship Id="rId76" Type="http://schemas.openxmlformats.org/officeDocument/2006/relationships/image" Target="../media/esy-sunhome-logo-176.png"/><Relationship Id="rId77" Type="http://schemas.openxmlformats.org/officeDocument/2006/relationships/image" Target="../media/esy-sunhome-logo-177.png"/><Relationship Id="rId78" Type="http://schemas.openxmlformats.org/officeDocument/2006/relationships/image" Target="../media/anker-solix-logo78.png"/><Relationship Id="rId79" Type="http://schemas.openxmlformats.org/officeDocument/2006/relationships/image" Target="../media/anker-solix-logo79.png"/><Relationship Id="rId80" Type="http://schemas.openxmlformats.org/officeDocument/2006/relationships/image" Target="../media/anker-solix-logo80.png"/><Relationship Id="rId81" Type="http://schemas.openxmlformats.org/officeDocument/2006/relationships/image" Target="../media/anker-solix-logo81.png"/><Relationship Id="rId82" Type="http://schemas.openxmlformats.org/officeDocument/2006/relationships/image" Target="../media/anker-solix-logo82.png"/><Relationship Id="rId83" Type="http://schemas.openxmlformats.org/officeDocument/2006/relationships/image" Target="../media/istore-logo-283.png"/><Relationship Id="rId84" Type="http://schemas.openxmlformats.org/officeDocument/2006/relationships/image" Target="../media/istore-logo-284.png"/><Relationship Id="rId85" Type="http://schemas.openxmlformats.org/officeDocument/2006/relationships/image" Target="../media/istore-logo-285.png"/><Relationship Id="rId86" Type="http://schemas.openxmlformats.org/officeDocument/2006/relationships/image" Target="../media/fronius-logo-186.png"/><Relationship Id="rId87" Type="http://schemas.openxmlformats.org/officeDocument/2006/relationships/image" Target="../media/fronius-logo-187.png"/><Relationship Id="rId88" Type="http://schemas.openxmlformats.org/officeDocument/2006/relationships/image" Target="../media/fronius-logo-188.png"/><Relationship Id="rId89" Type="http://schemas.openxmlformats.org/officeDocument/2006/relationships/image" Target="../media/fronius-logo-189.png"/><Relationship Id="rId90" Type="http://schemas.openxmlformats.org/officeDocument/2006/relationships/image" Target="../media/pylontech-logo90.png"/><Relationship Id="rId91" Type="http://schemas.openxmlformats.org/officeDocument/2006/relationships/image" Target="../media/pylontech-logo91.png"/><Relationship Id="rId92" Type="http://schemas.openxmlformats.org/officeDocument/2006/relationships/image" Target="../media/pylontech-logo92.png"/><Relationship Id="rId93" Type="http://schemas.openxmlformats.org/officeDocument/2006/relationships/image" Target="../media/sofar-logo93.png"/><Relationship Id="rId94" Type="http://schemas.openxmlformats.org/officeDocument/2006/relationships/image" Target="../media/sofar-logo94.png"/><Relationship Id="rId95" Type="http://schemas.openxmlformats.org/officeDocument/2006/relationships/image" Target="../media/sofar-logo95.png"/><Relationship Id="rId96" Type="http://schemas.openxmlformats.org/officeDocument/2006/relationships/image" Target="../media/sofar-logo96.png"/><Relationship Id="rId97" Type="http://schemas.openxmlformats.org/officeDocument/2006/relationships/image" Target="../media/sofar-logo97.png"/><Relationship Id="rId98" Type="http://schemas.openxmlformats.org/officeDocument/2006/relationships/image" Target="../media/solax-power-logo98.png"/><Relationship Id="rId99" Type="http://schemas.openxmlformats.org/officeDocument/2006/relationships/image" Target="../media/solax-power-logo99.png"/><Relationship Id="rId100" Type="http://schemas.openxmlformats.org/officeDocument/2006/relationships/image" Target="../media/solax-power-logo100.png"/><Relationship Id="rId101" Type="http://schemas.openxmlformats.org/officeDocument/2006/relationships/image" Target="../media/solax-power-logo101.png"/><Relationship Id="rId102" Type="http://schemas.openxmlformats.org/officeDocument/2006/relationships/image" Target="../media/solax-power-logo102.png"/><Relationship Id="rId103" Type="http://schemas.openxmlformats.org/officeDocument/2006/relationships/image" Target="../media/solax-power-logo103.png"/><Relationship Id="rId104" Type="http://schemas.openxmlformats.org/officeDocument/2006/relationships/image" Target="../media/solax-power-logo104.png"/><Relationship Id="rId105" Type="http://schemas.openxmlformats.org/officeDocument/2006/relationships/image" Target="../media/solax-powe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bluetti-logo-1113.png"/><Relationship Id="rId114" Type="http://schemas.openxmlformats.org/officeDocument/2006/relationships/image" Target="../media/franklinwh-logo-1114.png"/><Relationship Id="rId115" Type="http://schemas.openxmlformats.org/officeDocument/2006/relationships/image" Target="../media/franklinwh-logo-1115.png"/><Relationship Id="rId116" Type="http://schemas.openxmlformats.org/officeDocument/2006/relationships/image" Target="../media/franklinwh-logo-1116.png"/><Relationship Id="rId117" Type="http://schemas.openxmlformats.org/officeDocument/2006/relationships/image" Target="../media/powerplus-logo-1117.png"/><Relationship Id="rId118" Type="http://schemas.openxmlformats.org/officeDocument/2006/relationships/image" Target="../media/powerplus-logo-1118.png"/><Relationship Id="rId119" Type="http://schemas.openxmlformats.org/officeDocument/2006/relationships/image" Target="../media/powerplus-logo-1119.png"/><Relationship Id="rId120" Type="http://schemas.openxmlformats.org/officeDocument/2006/relationships/image" Target="../media/powerplus-logo-1120.png"/><Relationship Id="rId121" Type="http://schemas.openxmlformats.org/officeDocument/2006/relationships/image" Target="../media/sonnen-logo121.png"/><Relationship Id="rId122" Type="http://schemas.openxmlformats.org/officeDocument/2006/relationships/image" Target="../media/lavo-logo122.png"/><Relationship Id="rId123" Type="http://schemas.openxmlformats.org/officeDocument/2006/relationships/image" Target="../media/sungrow-battery123.png"/><Relationship Id="rId124" Type="http://schemas.openxmlformats.org/officeDocument/2006/relationships/image" Target="../media/sungrow-12.8124.png"/><Relationship Id="rId125" Type="http://schemas.openxmlformats.org/officeDocument/2006/relationships/image" Target="../media/sungrow-12.8125.png"/><Relationship Id="rId126" Type="http://schemas.openxmlformats.org/officeDocument/2006/relationships/image" Target="../media/sungrow-12.8126.png"/><Relationship Id="rId127" Type="http://schemas.openxmlformats.org/officeDocument/2006/relationships/image" Target="../media/sungrow-12.8127.png"/><Relationship Id="rId128" Type="http://schemas.openxmlformats.org/officeDocument/2006/relationships/image" Target="../media/sungrow-sbh200128.png"/><Relationship Id="rId129" Type="http://schemas.openxmlformats.org/officeDocument/2006/relationships/image" Target="../media/sungrow-sbh200129.png"/><Relationship Id="rId130" Type="http://schemas.openxmlformats.org/officeDocument/2006/relationships/image" Target="../media/sungrow-sbh200130.png"/><Relationship Id="rId131" Type="http://schemas.openxmlformats.org/officeDocument/2006/relationships/image" Target="../media/sungrow-sbh200131.png"/><Relationship Id="rId132" Type="http://schemas.openxmlformats.org/officeDocument/2006/relationships/image" Target="../media/sungrow-sbh200132.png"/><Relationship Id="rId133" Type="http://schemas.openxmlformats.org/officeDocument/2006/relationships/image" Target="../media/sigenergy-battery133.png"/><Relationship Id="rId134" Type="http://schemas.openxmlformats.org/officeDocument/2006/relationships/image" Target="../media/sigenstor134.png"/><Relationship Id="rId135" Type="http://schemas.openxmlformats.org/officeDocument/2006/relationships/image" Target="../media/sigenstor135.png"/><Relationship Id="rId136" Type="http://schemas.openxmlformats.org/officeDocument/2006/relationships/image" Target="../media/sigenstor136.png"/><Relationship Id="rId137" Type="http://schemas.openxmlformats.org/officeDocument/2006/relationships/image" Target="../media/sigenstor137.png"/><Relationship Id="rId138" Type="http://schemas.openxmlformats.org/officeDocument/2006/relationships/image" Target="../media/sigenstor138.png"/><Relationship Id="rId139" Type="http://schemas.openxmlformats.org/officeDocument/2006/relationships/image" Target="../media/sigenstor139.png"/><Relationship Id="rId140" Type="http://schemas.openxmlformats.org/officeDocument/2006/relationships/image" Target="../media/sigenstor140.png"/><Relationship Id="rId141" Type="http://schemas.openxmlformats.org/officeDocument/2006/relationships/image" Target="../media/sigenstor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cq6145.png"/><Relationship Id="rId146" Type="http://schemas.openxmlformats.org/officeDocument/2006/relationships/image" Target="../media/cq6146.png"/><Relationship Id="rId147" Type="http://schemas.openxmlformats.org/officeDocument/2006/relationships/image" Target="../media/cq6147.png"/><Relationship Id="rId148" Type="http://schemas.openxmlformats.org/officeDocument/2006/relationships/image" Target="../media/cq6148.png"/><Relationship Id="rId149" Type="http://schemas.openxmlformats.org/officeDocument/2006/relationships/image" Target="../media/cq6149.png"/><Relationship Id="rId150" Type="http://schemas.openxmlformats.org/officeDocument/2006/relationships/image" Target="../media/cq6150.png"/><Relationship Id="rId151" Type="http://schemas.openxmlformats.org/officeDocument/2006/relationships/image" Target="../media/cq6151.png"/><Relationship Id="rId152" Type="http://schemas.openxmlformats.org/officeDocument/2006/relationships/image" Target="../media/fox-ess-battery152.png"/><Relationship Id="rId153" Type="http://schemas.openxmlformats.org/officeDocument/2006/relationships/image" Target="../media/fox-eq153.png"/><Relationship Id="rId154" Type="http://schemas.openxmlformats.org/officeDocument/2006/relationships/image" Target="../media/fox-eq154.png"/><Relationship Id="rId155" Type="http://schemas.openxmlformats.org/officeDocument/2006/relationships/image" Target="../media/fox-eq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alpha-ess-battery-transparent159.png"/><Relationship Id="rId160" Type="http://schemas.openxmlformats.org/officeDocument/2006/relationships/image" Target="../media/smile-m5160.png"/><Relationship Id="rId161" Type="http://schemas.openxmlformats.org/officeDocument/2006/relationships/image" Target="../media/smile-m5161.png"/><Relationship Id="rId162" Type="http://schemas.openxmlformats.org/officeDocument/2006/relationships/image" Target="../media/smile-m5162.png"/><Relationship Id="rId163" Type="http://schemas.openxmlformats.org/officeDocument/2006/relationships/image" Target="../media/smile-m5163.png"/><Relationship Id="rId164" Type="http://schemas.openxmlformats.org/officeDocument/2006/relationships/image" Target="../media/g3-s5164.png"/><Relationship Id="rId165" Type="http://schemas.openxmlformats.org/officeDocument/2006/relationships/image" Target="../media/g3-s5165.png"/><Relationship Id="rId166" Type="http://schemas.openxmlformats.org/officeDocument/2006/relationships/image" Target="../media/g3-s5166.png"/><Relationship Id="rId167" Type="http://schemas.openxmlformats.org/officeDocument/2006/relationships/image" Target="../media/powerwall-3-1167.png"/><Relationship Id="rId168" Type="http://schemas.openxmlformats.org/officeDocument/2006/relationships/image" Target="../media/byd-battery168.png"/><Relationship Id="rId169" Type="http://schemas.openxmlformats.org/officeDocument/2006/relationships/image" Target="../media/byd-hvm-13.80169.png"/><Relationship Id="rId170" Type="http://schemas.openxmlformats.org/officeDocument/2006/relationships/image" Target="../media/byd-hvm-13.80170.png"/><Relationship Id="rId171" Type="http://schemas.openxmlformats.org/officeDocument/2006/relationships/image" Target="../media/byd-hvm-13.80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1.0173.png"/><Relationship Id="rId174" Type="http://schemas.openxmlformats.org/officeDocument/2006/relationships/image" Target="../media/enphase-battery174.png"/><Relationship Id="rId175" Type="http://schemas.openxmlformats.org/officeDocument/2006/relationships/image" Target="../media/solaredge-battery175.png"/><Relationship Id="rId176" Type="http://schemas.openxmlformats.org/officeDocument/2006/relationships/image" Target="../media/solaredge-threephase-battery176.png"/><Relationship Id="rId177" Type="http://schemas.openxmlformats.org/officeDocument/2006/relationships/image" Target="../media/solaredge-threephase-battery177.png"/><Relationship Id="rId178" Type="http://schemas.openxmlformats.org/officeDocument/2006/relationships/image" Target="../media/solaredge-threephase-battery178.png"/><Relationship Id="rId179" Type="http://schemas.openxmlformats.org/officeDocument/2006/relationships/image" Target="../media/voltx-energy-battery179.png"/><Relationship Id="rId180" Type="http://schemas.openxmlformats.org/officeDocument/2006/relationships/image" Target="../media/neovolt180.png"/><Relationship Id="rId181" Type="http://schemas.openxmlformats.org/officeDocument/2006/relationships/image" Target="../media/neovolt181.png"/><Relationship Id="rId182" Type="http://schemas.openxmlformats.org/officeDocument/2006/relationships/image" Target="../media/neovolt182.png"/><Relationship Id="rId183" Type="http://schemas.openxmlformats.org/officeDocument/2006/relationships/image" Target="../media/neovolt183.png"/><Relationship Id="rId184" Type="http://schemas.openxmlformats.org/officeDocument/2006/relationships/image" Target="../media/growatt-battery184.png"/><Relationship Id="rId185" Type="http://schemas.openxmlformats.org/officeDocument/2006/relationships/image" Target="../media/growatt-apx-hv185.png"/><Relationship Id="rId186" Type="http://schemas.openxmlformats.org/officeDocument/2006/relationships/image" Target="../media/growatt-apx-hv186.png"/><Relationship Id="rId187" Type="http://schemas.openxmlformats.org/officeDocument/2006/relationships/image" Target="../media/growatt-apx-hv187.png"/><Relationship Id="rId188" Type="http://schemas.openxmlformats.org/officeDocument/2006/relationships/image" Target="../media/growatt-apx-hv188.png"/><Relationship Id="rId189" Type="http://schemas.openxmlformats.org/officeDocument/2006/relationships/image" Target="../media/goodwe-battery189.png"/><Relationship Id="rId190" Type="http://schemas.openxmlformats.org/officeDocument/2006/relationships/image" Target="../media/goodwe-esa190.png"/><Relationship Id="rId191" Type="http://schemas.openxmlformats.org/officeDocument/2006/relationships/image" Target="../media/goodwe-esa191.png"/><Relationship Id="rId192" Type="http://schemas.openxmlformats.org/officeDocument/2006/relationships/image" Target="../media/goodwe-esa192.png"/><Relationship Id="rId193" Type="http://schemas.openxmlformats.org/officeDocument/2006/relationships/image" Target="../media/goodwe-esa193.png"/><Relationship Id="rId194" Type="http://schemas.openxmlformats.org/officeDocument/2006/relationships/image" Target="../media/goodwe-esa194.png"/><Relationship Id="rId195" Type="http://schemas.openxmlformats.org/officeDocument/2006/relationships/image" Target="../media/esy-sunhome-battery195.png"/><Relationship Id="rId196" Type="http://schemas.openxmlformats.org/officeDocument/2006/relationships/image" Target="../media/esy-sunhome196.png"/><Relationship Id="rId197" Type="http://schemas.openxmlformats.org/officeDocument/2006/relationships/image" Target="../media/esy-sunhome197.png"/><Relationship Id="rId198" Type="http://schemas.openxmlformats.org/officeDocument/2006/relationships/image" Target="../media/esy-sunhome198.png"/><Relationship Id="rId199" Type="http://schemas.openxmlformats.org/officeDocument/2006/relationships/image" Target="../media/esy-sunhome199.png"/><Relationship Id="rId200" Type="http://schemas.openxmlformats.org/officeDocument/2006/relationships/image" Target="../media/anker-solix-battery200.png"/><Relationship Id="rId201" Type="http://schemas.openxmlformats.org/officeDocument/2006/relationships/image" Target="../media/anker201.png"/><Relationship Id="rId202" Type="http://schemas.openxmlformats.org/officeDocument/2006/relationships/image" Target="../media/anker-stack202.png"/><Relationship Id="rId203" Type="http://schemas.openxmlformats.org/officeDocument/2006/relationships/image" Target="../media/anker-stack2203.png"/><Relationship Id="rId204" Type="http://schemas.openxmlformats.org/officeDocument/2006/relationships/image" Target="../media/anker204.png"/><Relationship Id="rId205" Type="http://schemas.openxmlformats.org/officeDocument/2006/relationships/image" Target="../media/istore-battery205.png"/><Relationship Id="rId206" Type="http://schemas.openxmlformats.org/officeDocument/2006/relationships/image" Target="../media/istore-batt206.png"/><Relationship Id="rId207" Type="http://schemas.openxmlformats.org/officeDocument/2006/relationships/image" Target="../media/istore-batt207.png"/><Relationship Id="rId208" Type="http://schemas.openxmlformats.org/officeDocument/2006/relationships/image" Target="../media/fronius-battery208.png"/><Relationship Id="rId209" Type="http://schemas.openxmlformats.org/officeDocument/2006/relationships/image" Target="../media/reserva-15.8209.png"/><Relationship Id="rId210" Type="http://schemas.openxmlformats.org/officeDocument/2006/relationships/image" Target="../media/reserva-15.8210.png"/><Relationship Id="rId211" Type="http://schemas.openxmlformats.org/officeDocument/2006/relationships/image" Target="../media/reserva-15.8211.png"/><Relationship Id="rId212" Type="http://schemas.openxmlformats.org/officeDocument/2006/relationships/image" Target="../media/pylontech-battery212.png"/><Relationship Id="rId213" Type="http://schemas.openxmlformats.org/officeDocument/2006/relationships/image" Target="../media/force-h3x213.png"/><Relationship Id="rId214" Type="http://schemas.openxmlformats.org/officeDocument/2006/relationships/image" Target="../media/force-h3x214.png"/><Relationship Id="rId215" Type="http://schemas.openxmlformats.org/officeDocument/2006/relationships/image" Target="../media/sofar-battery215.png"/><Relationship Id="rId216" Type="http://schemas.openxmlformats.org/officeDocument/2006/relationships/image" Target="../media/sofar-powerall216.png"/><Relationship Id="rId217" Type="http://schemas.openxmlformats.org/officeDocument/2006/relationships/image" Target="../media/sofar-powerall217.png"/><Relationship Id="rId218" Type="http://schemas.openxmlformats.org/officeDocument/2006/relationships/image" Target="../media/sofar-powerall218.png"/><Relationship Id="rId219" Type="http://schemas.openxmlformats.org/officeDocument/2006/relationships/image" Target="../media/sofar-powerall219.png"/><Relationship Id="rId220" Type="http://schemas.openxmlformats.org/officeDocument/2006/relationships/image" Target="../media/solax-battery220.png"/><Relationship Id="rId221" Type="http://schemas.openxmlformats.org/officeDocument/2006/relationships/image" Target="../media/solax-tsys221.png"/><Relationship Id="rId222" Type="http://schemas.openxmlformats.org/officeDocument/2006/relationships/image" Target="../media/solax-tsys222.png"/><Relationship Id="rId223" Type="http://schemas.openxmlformats.org/officeDocument/2006/relationships/image" Target="../media/solax-tsys223.png"/><Relationship Id="rId224" Type="http://schemas.openxmlformats.org/officeDocument/2006/relationships/image" Target="../media/solax-tsys224.png"/><Relationship Id="rId225" Type="http://schemas.openxmlformats.org/officeDocument/2006/relationships/image" Target="../media/solax-tsys225.png"/><Relationship Id="rId226" Type="http://schemas.openxmlformats.org/officeDocument/2006/relationships/image" Target="../media/solax-tsys226.png"/><Relationship Id="rId227" Type="http://schemas.openxmlformats.org/officeDocument/2006/relationships/image" Target="../media/SolaX-X1227.png"/><Relationship Id="rId228" Type="http://schemas.openxmlformats.org/officeDocument/2006/relationships/image" Target="../media/SolaX-X1228.png"/><Relationship Id="rId229" Type="http://schemas.openxmlformats.org/officeDocument/2006/relationships/image" Target="../media/SolaX-X1229.png"/><Relationship Id="rId230" Type="http://schemas.openxmlformats.org/officeDocument/2006/relationships/image" Target="../media/x3-10.2230.png"/><Relationship Id="rId231" Type="http://schemas.openxmlformats.org/officeDocument/2006/relationships/image" Target="../media/x3-15.3231.png"/><Relationship Id="rId232" Type="http://schemas.openxmlformats.org/officeDocument/2006/relationships/image" Target="../media/x3-20.4232.png"/><Relationship Id="rId233" Type="http://schemas.openxmlformats.org/officeDocument/2006/relationships/image" Target="../media/x3-25.6233.png"/><Relationship Id="rId234" Type="http://schemas.openxmlformats.org/officeDocument/2006/relationships/image" Target="../media/x3-30.7234.png"/><Relationship Id="rId235" Type="http://schemas.openxmlformats.org/officeDocument/2006/relationships/image" Target="../media/bluetti-battery235.png"/><Relationship Id="rId236" Type="http://schemas.openxmlformats.org/officeDocument/2006/relationships/image" Target="../media/franklinwh-battery236.png"/><Relationship Id="rId237" Type="http://schemas.openxmlformats.org/officeDocument/2006/relationships/image" Target="../media/franklin-battery237.png"/><Relationship Id="rId238" Type="http://schemas.openxmlformats.org/officeDocument/2006/relationships/image" Target="../media/franklin-battery238.png"/><Relationship Id="rId239" Type="http://schemas.openxmlformats.org/officeDocument/2006/relationships/image" Target="../media/powerplus-battery239.png"/><Relationship Id="rId240" Type="http://schemas.openxmlformats.org/officeDocument/2006/relationships/image" Target="../media/whispr240.png"/><Relationship Id="rId241" Type="http://schemas.openxmlformats.org/officeDocument/2006/relationships/image" Target="../media/whispr241.png"/><Relationship Id="rId242" Type="http://schemas.openxmlformats.org/officeDocument/2006/relationships/image" Target="../media/whispr242.png"/><Relationship Id="rId243" Type="http://schemas.openxmlformats.org/officeDocument/2006/relationships/image" Target="../media/sonnen-battery243.png"/><Relationship Id="rId244" Type="http://schemas.openxmlformats.org/officeDocument/2006/relationships/image" Target="../media/lavo-battery2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attery-storage/reviews/tesla-powerwall-3-review.html" TargetMode="External"/><Relationship Id="rId_hyperlink_20" Type="http://schemas.openxmlformats.org/officeDocument/2006/relationships/hyperlink" Target="https://www.solarquotes.com.au/blog/solaredge-home-battery-review/" TargetMode="External"/><Relationship Id="rId_hyperlink_21" Type="http://schemas.openxmlformats.org/officeDocument/2006/relationships/hyperlink" Target="https://www.solarquotes.com.au/blog/solaredge-three-phase-mb3327/" TargetMode="External"/><Relationship Id="rId_hyperlink_22" Type="http://schemas.openxmlformats.org/officeDocument/2006/relationships/hyperlink" Target="https://www.solarquotes.com.au/blog/solaredge-three-phase-mb3327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huawei-luna2000-battery-review/" TargetMode="External"/><Relationship Id="rId_hyperlink_25" Type="http://schemas.openxmlformats.org/officeDocument/2006/relationships/hyperlink" Target="https://www.solarquotes.com.au/blog/huawei-luna2000-battery-review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bluetti-home-battery-mb2923/" TargetMode="External"/><Relationship Id="rId_hyperlink_28" Type="http://schemas.openxmlformats.org/officeDocument/2006/relationships/hyperlink" Target="https://www.solarquotes.com.au/blog/heard-the-whispr/" TargetMode="External"/><Relationship Id="rId_hyperlink_29" Type="http://schemas.openxmlformats.org/officeDocument/2006/relationships/hyperlink" Target="https://www.solarquotes.com.au/blog/heard-the-whispr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sonnen-evo-battery-review/" TargetMode="External"/><Relationship Id="rId_hyperlink_33" Type="http://schemas.openxmlformats.org/officeDocument/2006/relationships/hyperlink" Target="https://www.solarquotes.com.au/glossary.html#lifepo" TargetMode="External"/><Relationship Id="rId_hyperlink_34" Type="http://schemas.openxmlformats.org/officeDocument/2006/relationships/hyperlink" Target="https://www.solarquotes.com.au/glossary.html#lifepo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nmc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wp-content/uploads/2021/05/Sungrow-SBR-Datasheet.pdf" TargetMode="External"/><Relationship Id="rId_hyperlink_151" Type="http://schemas.openxmlformats.org/officeDocument/2006/relationships/hyperlink" Target="https://www.solarquotes.com.au/wp-content/uploads/2021/05/Sungrow-SBR-Datasheet.pdf" TargetMode="External"/><Relationship Id="rId_hyperlink_152" Type="http://schemas.openxmlformats.org/officeDocument/2006/relationships/hyperlink" Target="https://www.solarquotes.com.au/wp-content/uploads/2021/05/Sungrow-SBR-Datasheet.pdf" TargetMode="External"/><Relationship Id="rId_hyperlink_153" Type="http://schemas.openxmlformats.org/officeDocument/2006/relationships/hyperlink" Target="https://www.solarquotes.com.au/wp-content/uploads/2021/05/Sungrow-SBR-Datasheet.pdf" TargetMode="External"/><Relationship Id="rId_hyperlink_154" Type="http://schemas.openxmlformats.org/officeDocument/2006/relationships/hyperlink" Target="https://www.solarquotes.com.au/wp-content/uploads/2021/05/Sungrow-SBR-Datasheet.pdf" TargetMode="External"/><Relationship Id="rId_hyperlink_155" Type="http://schemas.openxmlformats.org/officeDocument/2006/relationships/hyperlink" Target="https://www.solarquotes.com.au/wp-content/uploads/2024/05/sungrow-sbh-datasheet.pdf" TargetMode="External"/><Relationship Id="rId_hyperlink_156" Type="http://schemas.openxmlformats.org/officeDocument/2006/relationships/hyperlink" Target="https://www.solarquotes.com.au/wp-content/uploads/2024/05/sungrow-sbh-datasheet.pdf" TargetMode="External"/><Relationship Id="rId_hyperlink_157" Type="http://schemas.openxmlformats.org/officeDocument/2006/relationships/hyperlink" Target="https://www.solarquotes.com.au/wp-content/uploads/2024/05/sungrow-sbh-datasheet.pdf" TargetMode="External"/><Relationship Id="rId_hyperlink_158" Type="http://schemas.openxmlformats.org/officeDocument/2006/relationships/hyperlink" Target="https://www.solarquotes.com.au/wp-content/uploads/2024/05/sungrow-sbh-datasheet.pdf" TargetMode="External"/><Relationship Id="rId_hyperlink_159" Type="http://schemas.openxmlformats.org/officeDocument/2006/relationships/hyperlink" Target="https://www.solarquotes.com.au/wp-content/uploads/2024/05/sungrow-sbh-datasheet.pdf" TargetMode="External"/><Relationship Id="rId_hyperlink_160" Type="http://schemas.openxmlformats.org/officeDocument/2006/relationships/hyperlink" Target="https://www.solarquotes.com.au/wp-content/uploads/2024/08/Datasheet-Sigen-Energy-Storage-System_Single-Phase.pdf" TargetMode="External"/><Relationship Id="rId_hyperlink_161" Type="http://schemas.openxmlformats.org/officeDocument/2006/relationships/hyperlink" Target="https://www.solarquotes.com.au/wp-content/uploads/2024/08/Datasheet-Sigen-Energy-Storage-System_Single-Phase.pdf" TargetMode="External"/><Relationship Id="rId_hyperlink_162" Type="http://schemas.openxmlformats.org/officeDocument/2006/relationships/hyperlink" Target="https://www.solarquotes.com.au/wp-content/uploads/2025/05/sigenergy-singlephase-larger.pdf" TargetMode="External"/><Relationship Id="rId_hyperlink_163" Type="http://schemas.openxmlformats.org/officeDocument/2006/relationships/hyperlink" Target="https://www.solarquotes.com.au/wp-content/uploads/2025/05/sigenergy-singlephase-larger.pdf" TargetMode="External"/><Relationship Id="rId_hyperlink_164" Type="http://schemas.openxmlformats.org/officeDocument/2006/relationships/hyperlink" Target="https://www.solarquotes.com.au/wp-content/uploads/2025/05/sigenergy-singlephase-larger.pdf" TargetMode="External"/><Relationship Id="rId_hyperlink_165" Type="http://schemas.openxmlformats.org/officeDocument/2006/relationships/hyperlink" Target="https://www.solarquotes.com.au/wp-content/uploads/2024/08/Datasheet-Sigen-Energy-Storage-System_Single-Phase.pdf" TargetMode="External"/><Relationship Id="rId_hyperlink_166" Type="http://schemas.openxmlformats.org/officeDocument/2006/relationships/hyperlink" Target="https://www.solarquotes.com.au/wp-content/uploads/2024/08/Datasheet-Sigen-Energy-Storage-System_Three-Phase-2.pdf" TargetMode="External"/><Relationship Id="rId_hyperlink_167" Type="http://schemas.openxmlformats.org/officeDocument/2006/relationships/hyperlink" Target="https://www.solarquotes.com.au/wp-content/uploads/2024/08/Datasheet-Sigen-Energy-Storage-System_Three-Phase-2.pdf" TargetMode="External"/><Relationship Id="rId_hyperlink_168" Type="http://schemas.openxmlformats.org/officeDocument/2006/relationships/hyperlink" Target="https://www.solarquotes.com.au/wp-content/uploads/2024/08/Datasheet-Sigen-Energy-Storage-System_Three-Phase-2.pdf" TargetMode="External"/><Relationship Id="rId_hyperlink_169" Type="http://schemas.openxmlformats.org/officeDocument/2006/relationships/hyperlink" Target="https://www.solarquotes.com.au/wp-content/uploads/2024/08/Datasheet-Sigen-Energy-Storage-System_Three-Phase-2.pdf" TargetMode="External"/><Relationship Id="rId_hyperlink_170" Type="http://schemas.openxmlformats.org/officeDocument/2006/relationships/hyperlink" Target="https://www.solarquotes.com.au/wp-content/uploads/2024/08/Datasheet-Sigen-Energy-Storage-System_Three-Phase-2.pdf" TargetMode="External"/><Relationship Id="rId_hyperlink_171" Type="http://schemas.openxmlformats.org/officeDocument/2006/relationships/hyperlink" Target="https://www.solarquotes.com.au/wp-content/uploads/2024/08/Datasheet-Sigen-Energy-Storage-System_Three-Phase-2.pdf" TargetMode="External"/><Relationship Id="rId_hyperlink_172" Type="http://schemas.openxmlformats.org/officeDocument/2006/relationships/hyperlink" Target="https://www.solarquotes.com.au/wp-content/uploads/2026/03/foxess-cq6-datasheet.pdf" TargetMode="External"/><Relationship Id="rId_hyperlink_173" Type="http://schemas.openxmlformats.org/officeDocument/2006/relationships/hyperlink" Target="https://www.solarquotes.com.au/wp-content/uploads/2026/03/foxess-cq6-datasheet.pdf" TargetMode="External"/><Relationship Id="rId_hyperlink_174" Type="http://schemas.openxmlformats.org/officeDocument/2006/relationships/hyperlink" Target="https://www.solarquotes.com.au/wp-content/uploads/2026/03/foxess-cq6-datasheet.pdf" TargetMode="External"/><Relationship Id="rId_hyperlink_175" Type="http://schemas.openxmlformats.org/officeDocument/2006/relationships/hyperlink" Target="https://www.solarquotes.com.au/wp-content/uploads/2026/03/foxess-cq6-datasheet.pdf" TargetMode="External"/><Relationship Id="rId_hyperlink_176" Type="http://schemas.openxmlformats.org/officeDocument/2006/relationships/hyperlink" Target="https://www.solarquotes.com.au/wp-content/uploads/2026/03/foxess-cq6-datasheet.pdf" TargetMode="External"/><Relationship Id="rId_hyperlink_177" Type="http://schemas.openxmlformats.org/officeDocument/2006/relationships/hyperlink" Target="https://www.solarquotes.com.au/wp-content/uploads/2026/03/foxess-cq6-datasheet.pdf" TargetMode="External"/><Relationship Id="rId_hyperlink_178" Type="http://schemas.openxmlformats.org/officeDocument/2006/relationships/hyperlink" Target="https://www.solarquotes.com.au/wp-content/uploads/2026/03/foxess-cq6-datasheet.pdf" TargetMode="External"/><Relationship Id="rId_hyperlink_179" Type="http://schemas.openxmlformats.org/officeDocument/2006/relationships/hyperlink" Target="https://www.solarquotes.com.au/wp-content/uploads/2025/10/EN-EQ4800-DatasheetAU-V1.3-20251021.pdf" TargetMode="External"/><Relationship Id="rId_hyperlink_180" Type="http://schemas.openxmlformats.org/officeDocument/2006/relationships/hyperlink" Target="https://www.solarquotes.com.au/wp-content/uploads/2025/10/EN-EQ4800-DatasheetAU-V1.3-20251021.pdf" TargetMode="External"/><Relationship Id="rId_hyperlink_181" Type="http://schemas.openxmlformats.org/officeDocument/2006/relationships/hyperlink" Target="https://www.solarquotes.com.au/wp-content/uploads/2025/10/EN-EQ4800-DatasheetAU-V1.3-20251021.pdf" TargetMode="External"/><Relationship Id="rId_hyperlink_182" Type="http://schemas.openxmlformats.org/officeDocument/2006/relationships/hyperlink" Target="https://www.solarquotes.com.au/wp-content/uploads/2025/10/EN-EQ4800-DatasheetAU-V1.3-2025102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2/Datasheet_AU_SMILE-M5-S_V02.pdf" TargetMode="External"/><Relationship Id="rId_hyperlink_187" Type="http://schemas.openxmlformats.org/officeDocument/2006/relationships/hyperlink" Target="https://www.solarquotes.com.au/wp-content/uploads/2025/12/Datasheet_AU_SMILE-M5-S_V02.pdf" TargetMode="External"/><Relationship Id="rId_hyperlink_188" Type="http://schemas.openxmlformats.org/officeDocument/2006/relationships/hyperlink" Target="https://www.solarquotes.com.au/wp-content/uploads/2025/12/Datasheet_AU_SMILE-M5-S_V02.pdf" TargetMode="External"/><Relationship Id="rId_hyperlink_189" Type="http://schemas.openxmlformats.org/officeDocument/2006/relationships/hyperlink" Target="https://www.solarquotes.com.au/wp-content/uploads/2025/12/Datasheet_AU_SMILE-M5-S_V02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2/11/Datasheet_AU_SMILE-G3_V01.310320232.pdf" TargetMode="External"/><Relationship Id="rId_hyperlink_192" Type="http://schemas.openxmlformats.org/officeDocument/2006/relationships/hyperlink" Target="https://www.solarquotes.com.au/wp-content/uploads/2022/11/Datasheet_AU_SMILE-G3_V01.310320232.pdf" TargetMode="External"/><Relationship Id="rId_hyperlink_193" Type="http://schemas.openxmlformats.org/officeDocument/2006/relationships/hyperlink" Target="https://www.solarquotes.com.au/wp-content/uploads/2022/11/Datasheet_AU_SMILE-G3_V01.310320232.pdf" TargetMode="External"/><Relationship Id="rId_hyperlink_194" Type="http://schemas.openxmlformats.org/officeDocument/2006/relationships/hyperlink" Target="https://www.solarquotes.com.au/wp-content/uploads/2023/11/Powerwall-3-Datasheet-AU-EN.pdf" TargetMode="External"/><Relationship Id="rId_hyperlink_195" Type="http://schemas.openxmlformats.org/officeDocument/2006/relationships/hyperlink" Target="https://www.solarquotes.com.au/wp-content/uploads/2025/06/BYD-HVSHVM-Datasheet.pdf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5/06/BYD-HVSHVM-Datasheet.pdf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3/07/IQ-Battery-5P-DS-EN-AU.pdf" TargetMode="External"/><Relationship Id="rId_hyperlink_202" Type="http://schemas.openxmlformats.org/officeDocument/2006/relationships/hyperlink" Target="https://www.solarquotes.com.au/wp-content/uploads/2022/02/se-home-battery-10K1PS0B-x2-datasheet-aus.pdf" TargetMode="External"/><Relationship Id="rId_hyperlink_203" Type="http://schemas.openxmlformats.org/officeDocument/2006/relationships/hyperlink" Target="https://www.solarquotes.com.au/wp-content/uploads/2025/12/se-home-battery-three-phase-datasheet-aus.pdf" TargetMode="External"/><Relationship Id="rId_hyperlink_204" Type="http://schemas.openxmlformats.org/officeDocument/2006/relationships/hyperlink" Target="https://www.solarquotes.com.au/wp-content/uploads/2025/12/se-home-battery-three-phase-datasheet-aus.pdf" TargetMode="External"/><Relationship Id="rId_hyperlink_205" Type="http://schemas.openxmlformats.org/officeDocument/2006/relationships/hyperlink" Target="https://www.solarquotes.com.au/wp-content/uploads/2025/12/se-home-battery-three-phase-datasheet-aus.pdf" TargetMode="External"/><Relationship Id="rId_hyperlink_206" Type="http://schemas.openxmlformats.org/officeDocument/2006/relationships/hyperlink" Target="https://www.solarquotes.com.au/wp-content/uploads/2025/10/Neovolt-EMMABW-ESS-Datasheet.pdf" TargetMode="External"/><Relationship Id="rId_hyperlink_207" Type="http://schemas.openxmlformats.org/officeDocument/2006/relationships/hyperlink" Target="https://www.solarquotes.com.au/wp-content/uploads/2025/10/Neovolt-EMMABW-ESS-Datasheet.pdf" TargetMode="External"/><Relationship Id="rId_hyperlink_208" Type="http://schemas.openxmlformats.org/officeDocument/2006/relationships/hyperlink" Target="https://www.solarquotes.com.au/wp-content/uploads/2025/10/Neovolt-EMMABW-ESS-Datasheet.pdf" TargetMode="External"/><Relationship Id="rId_hyperlink_209" Type="http://schemas.openxmlformats.org/officeDocument/2006/relationships/hyperlink" Target="https://www.solarquotes.com.au/wp-content/uploads/2025/10/Neovolt-EMMABW-ESS-Datasheet.pdf" TargetMode="External"/><Relationship Id="rId_hyperlink_210" Type="http://schemas.openxmlformats.org/officeDocument/2006/relationships/hyperlink" Target="https://www.solarquotes.com.au/wp-content/uploads/2025/10/Neovolt-EMMABW-ESS-Datasheet.pdf" TargetMode="External"/><Relationship Id="rId_hyperlink_211" Type="http://schemas.openxmlformats.org/officeDocument/2006/relationships/hyperlink" Target="https://www.solarquotes.com.au/wp-content/uploads/2023/01/APX_HV_Battery-S0_Datasheet_AU_202510.pdf" TargetMode="External"/><Relationship Id="rId_hyperlink_212" Type="http://schemas.openxmlformats.org/officeDocument/2006/relationships/hyperlink" Target="https://www.solarquotes.com.au/wp-content/uploads/2023/01/APX_HV_Battery-S0_Datasheet_AU_202510.pdf" TargetMode="External"/><Relationship Id="rId_hyperlink_213" Type="http://schemas.openxmlformats.org/officeDocument/2006/relationships/hyperlink" Target="https://www.solarquotes.com.au/wp-content/uploads/2023/01/APX_HV_Battery-S0_Datasheet_AU_202510.pdf" TargetMode="External"/><Relationship Id="rId_hyperlink_214" Type="http://schemas.openxmlformats.org/officeDocument/2006/relationships/hyperlink" Target="https://www.solarquotes.com.au/wp-content/uploads/2023/01/APX_HV_Battery-S0_Datasheet_AU_202510.pdf" TargetMode="External"/><Relationship Id="rId_hyperlink_215" Type="http://schemas.openxmlformats.org/officeDocument/2006/relationships/hyperlink" Target="https://www.solarquotes.com.au/wp-content/uploads/2023/01/APX_HV_Battery-S0_Datasheet_AU_202510.pdf" TargetMode="External"/><Relationship Id="rId_hyperlink_216" Type="http://schemas.openxmlformats.org/officeDocument/2006/relationships/hyperlink" Target="https://www.solarquotes.com.au/wp-content/uploads/2025/12/GW_ESA-3-10kW_Datasheet-AU.pdf" TargetMode="External"/><Relationship Id="rId_hyperlink_217" Type="http://schemas.openxmlformats.org/officeDocument/2006/relationships/hyperlink" Target="https://www.solarquotes.com.au/wp-content/uploads/2025/12/GW_ESA-3-10kW_Datasheet-AU.pdf" TargetMode="External"/><Relationship Id="rId_hyperlink_218" Type="http://schemas.openxmlformats.org/officeDocument/2006/relationships/hyperlink" Target="https://www.solarquotes.com.au/wp-content/uploads/2025/12/GW_ESA-3-10kW_Datasheet-AU.pdf" TargetMode="External"/><Relationship Id="rId_hyperlink_219" Type="http://schemas.openxmlformats.org/officeDocument/2006/relationships/hyperlink" Target="https://www.solarquotes.com.au/wp-content/uploads/2025/12/GW_ESA-3-10kW_Datasheet-AU.pdf" TargetMode="External"/><Relationship Id="rId_hyperlink_220" Type="http://schemas.openxmlformats.org/officeDocument/2006/relationships/hyperlink" Target="https://www.solarquotes.com.au/wp-content/uploads/2025/12/GW_ESA-3-10kW_Datasheet-AU.pdf" TargetMode="External"/><Relationship Id="rId_hyperlink_221" Type="http://schemas.openxmlformats.org/officeDocument/2006/relationships/hyperlink" Target="https://www.solarquotes.com.au/wp-content/uploads/2025/12/GW_ESA-3-10kW_Datasheet-AU.pdf" TargetMode="External"/><Relationship Id="rId_hyperlink_222" Type="http://schemas.openxmlformats.org/officeDocument/2006/relationships/hyperlink" Target="https://www.solarquotes.com.au/wp-content/uploads/2025/10/ESYSUNHOME-HM56_Datasheet_v4.2.pdf" TargetMode="External"/><Relationship Id="rId_hyperlink_223" Type="http://schemas.openxmlformats.org/officeDocument/2006/relationships/hyperlink" Target="https://www.solarquotes.com.au/wp-content/uploads/2025/10/ESYSUNHOME-HM56_Datasheet_v4.2.pdf" TargetMode="External"/><Relationship Id="rId_hyperlink_224" Type="http://schemas.openxmlformats.org/officeDocument/2006/relationships/hyperlink" Target="https://www.solarquotes.com.au/wp-content/uploads/2025/10/ESYSUNHOME-HM56_Datasheet_v4.2.pdf" TargetMode="External"/><Relationship Id="rId_hyperlink_225" Type="http://schemas.openxmlformats.org/officeDocument/2006/relationships/hyperlink" Target="https://www.solarquotes.com.au/wp-content/uploads/2025/10/ESYSUNHOME-HM56_Datasheet_v4.2.pdf" TargetMode="External"/><Relationship Id="rId_hyperlink_226" Type="http://schemas.openxmlformats.org/officeDocument/2006/relationships/hyperlink" Target="https://www.solarquotes.com.au/wp-content/uploads/2025/10/ESYSUNHOME-HM56_Datasheet_v4.2.pdf" TargetMode="External"/><Relationship Id="rId_hyperlink_227" Type="http://schemas.openxmlformats.org/officeDocument/2006/relationships/hyperlink" Target="https://www.solarquotes.com.au/wp-content/uploads/2025/10/Anker-SOLIX-X1_AC_Flyer_AU_2507.pdf" TargetMode="External"/><Relationship Id="rId_hyperlink_228" Type="http://schemas.openxmlformats.org/officeDocument/2006/relationships/hyperlink" Target="https://www.solarquotes.com.au/wp-content/uploads/2025/10/Anker-SOLIX-X1_AC_Flyer_AU_2507.pdf" TargetMode="External"/><Relationship Id="rId_hyperlink_229" Type="http://schemas.openxmlformats.org/officeDocument/2006/relationships/hyperlink" Target="https://www.solarquotes.com.au/wp-content/uploads/2025/10/Anker-SOLIX-X1_AC_Flyer_AU_2507.pdf" TargetMode="External"/><Relationship Id="rId_hyperlink_230" Type="http://schemas.openxmlformats.org/officeDocument/2006/relationships/hyperlink" Target="https://www.solarquotes.com.au/wp-content/uploads/2025/10/Anker-SOLIX-X1_AC_Flyer_AU_2507.pdf" TargetMode="External"/><Relationship Id="rId_hyperlink_231" Type="http://schemas.openxmlformats.org/officeDocument/2006/relationships/hyperlink" Target="https://www.solarquotes.com.au/wp-content/uploads/2025/10/Anker-SOLIX-X1_AC_Flyer_AU_2507.pdf" TargetMode="External"/><Relationship Id="rId_hyperlink_232" Type="http://schemas.openxmlformats.org/officeDocument/2006/relationships/hyperlink" Target="https://www.solarquotes.com.au/wp-content/uploads/2021/02/istore-battery.pdf" TargetMode="External"/><Relationship Id="rId_hyperlink_233" Type="http://schemas.openxmlformats.org/officeDocument/2006/relationships/hyperlink" Target="https://www.solarquotes.com.au/wp-content/uploads/2021/02/istore-battery.pdf" TargetMode="External"/><Relationship Id="rId_hyperlink_234" Type="http://schemas.openxmlformats.org/officeDocument/2006/relationships/hyperlink" Target="https://www.solarquotes.com.au/wp-content/uploads/2021/02/istore-battery.pdf" TargetMode="External"/><Relationship Id="rId_hyperlink_235" Type="http://schemas.openxmlformats.org/officeDocument/2006/relationships/hyperlink" Target="https://www.solarquotes.com.au/wp-content/uploads/2025/11/fronius-reserva-datasheet.pdf" TargetMode="External"/><Relationship Id="rId_hyperlink_236" Type="http://schemas.openxmlformats.org/officeDocument/2006/relationships/hyperlink" Target="https://www.solarquotes.com.au/wp-content/uploads/2025/11/fronius-reserva-datasheet.pdf" TargetMode="External"/><Relationship Id="rId_hyperlink_237" Type="http://schemas.openxmlformats.org/officeDocument/2006/relationships/hyperlink" Target="https://www.solarquotes.com.au/wp-content/uploads/2025/11/fronius-reserva-datasheet.pdf" TargetMode="External"/><Relationship Id="rId_hyperlink_238" Type="http://schemas.openxmlformats.org/officeDocument/2006/relationships/hyperlink" Target="https://www.solarquotes.com.au/wp-content/uploads/2025/11/fronius-reserva-datasheet.pdf" TargetMode="External"/><Relationship Id="rId_hyperlink_23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0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2" Type="http://schemas.openxmlformats.org/officeDocument/2006/relationships/hyperlink" Target="https://www.solarquotes.com.au/wp-content/uploads/2023/01/Sofar-PowerAll-Datasheet.pdf" TargetMode="External"/><Relationship Id="rId_hyperlink_243" Type="http://schemas.openxmlformats.org/officeDocument/2006/relationships/hyperlink" Target="https://www.solarquotes.com.au/wp-content/uploads/2023/01/Sofar-PowerAll-Datasheet.pdf" TargetMode="External"/><Relationship Id="rId_hyperlink_244" Type="http://schemas.openxmlformats.org/officeDocument/2006/relationships/hyperlink" Target="https://www.solarquotes.com.au/wp-content/uploads/2023/01/Sofar-PowerAll-Datasheet.pdf" TargetMode="External"/><Relationship Id="rId_hyperlink_245" Type="http://schemas.openxmlformats.org/officeDocument/2006/relationships/hyperlink" Target="https://www.solarquotes.com.au/wp-content/uploads/2023/01/Sofar-PowerAll-Datasheet.pdf" TargetMode="External"/><Relationship Id="rId_hyperlink_246" Type="http://schemas.openxmlformats.org/officeDocument/2006/relationships/hyperlink" Target="https://www.solarquotes.com.au/wp-content/uploads/2023/01/Sofar-PowerAll-Datasheet.pdf" TargetMode="External"/><Relationship Id="rId_hyperlink_247" Type="http://schemas.openxmlformats.org/officeDocument/2006/relationships/hyperlink" Target="https://www.solarquotes.com.au/wp-content/uploads/2025/12/solax-tsys-hs51-datasheet-en-au.pdf" TargetMode="External"/><Relationship Id="rId_hyperlink_248" Type="http://schemas.openxmlformats.org/officeDocument/2006/relationships/hyperlink" Target="https://www.solarquotes.com.au/wp-content/uploads/2025/12/solax-tsys-hs51-datasheet-en-au.pdf" TargetMode="External"/><Relationship Id="rId_hyperlink_249" Type="http://schemas.openxmlformats.org/officeDocument/2006/relationships/hyperlink" Target="https://www.solarquotes.com.au/wp-content/uploads/2025/12/solax-tsys-hs51-datasheet-en-au.pdf" TargetMode="External"/><Relationship Id="rId_hyperlink_250" Type="http://schemas.openxmlformats.org/officeDocument/2006/relationships/hyperlink" Target="https://www.solarquotes.com.au/wp-content/uploads/2025/12/solax-tsys-hs51-datasheet-en-au.pdf" TargetMode="External"/><Relationship Id="rId_hyperlink_251" Type="http://schemas.openxmlformats.org/officeDocument/2006/relationships/hyperlink" Target="https://www.solarquotes.com.au/wp-content/uploads/2025/12/solax-tsys-hs51-datasheet-en-au.pdf" TargetMode="External"/><Relationship Id="rId_hyperlink_252" Type="http://schemas.openxmlformats.org/officeDocument/2006/relationships/hyperlink" Target="https://www.solarquotes.com.au/wp-content/uploads/2025/12/solax-tsys-hs51-datasheet-en-au.pdf" TargetMode="External"/><Relationship Id="rId_hyperlink_253" Type="http://schemas.openxmlformats.org/officeDocument/2006/relationships/hyperlink" Target="https://www.solarquotes.com.au/wp-content/uploads/2025/12/solax-tsys-hs51-datasheet-en-au.pdf" TargetMode="External"/><Relationship Id="rId_hyperlink_254" Type="http://schemas.openxmlformats.org/officeDocument/2006/relationships/hyperlink" Target="https://www.solarquotes.com.au/wp-content/uploads/2020/11/solax-x1-ies-datasheet-en-au.pdf" TargetMode="External"/><Relationship Id="rId_hyperlink_255" Type="http://schemas.openxmlformats.org/officeDocument/2006/relationships/hyperlink" Target="https://www.solarquotes.com.au/wp-content/uploads/2020/11/solax-x1-ies-datasheet-en-au.pdf" TargetMode="External"/><Relationship Id="rId_hyperlink_256" Type="http://schemas.openxmlformats.org/officeDocument/2006/relationships/hyperlink" Target="https://www.solarquotes.com.au/wp-content/uploads/2020/11/solax-x1-ies-datasheet-en-au.pdf" TargetMode="External"/><Relationship Id="rId_hyperlink_257" Type="http://schemas.openxmlformats.org/officeDocument/2006/relationships/hyperlink" Target="https://www.solarquotes.com.au/wp-content/uploads/2025/12/solax-x3-ies-p-datasheet-en-au.pdf" TargetMode="External"/><Relationship Id="rId_hyperlink_258" Type="http://schemas.openxmlformats.org/officeDocument/2006/relationships/hyperlink" Target="https://www.solarquotes.com.au/wp-content/uploads/2020/11/solax-x1-ies-datasheet-en-au.pdf" TargetMode="External"/><Relationship Id="rId_hyperlink_259" Type="http://schemas.openxmlformats.org/officeDocument/2006/relationships/hyperlink" Target="https://www.solarquotes.com.au/wp-content/uploads/2020/11/solax-x1-ies-datasheet-en-au.pdf" TargetMode="External"/><Relationship Id="rId_hyperlink_260" Type="http://schemas.openxmlformats.org/officeDocument/2006/relationships/hyperlink" Target="https://www.solarquotes.com.au/wp-content/uploads/2025/12/solax-x3-ies-p-datasheet-en-au.pdf" TargetMode="External"/><Relationship Id="rId_hyperlink_261" Type="http://schemas.openxmlformats.org/officeDocument/2006/relationships/hyperlink" Target="https://www.solarquotes.com.au/wp-content/uploads/2025/12/solax-x3-ies-p-datasheet-en-au.pdf" TargetMode="External"/><Relationship Id="rId_hyperlink_262" Type="http://schemas.openxmlformats.org/officeDocument/2006/relationships/hyperlink" Target="https://www.solarquotes.com.au/wp-content/uploads/2024/05/EP760-Data-Sheet.pdf" TargetMode="External"/><Relationship Id="rId_hyperlink_263" Type="http://schemas.openxmlformats.org/officeDocument/2006/relationships/hyperlink" Target="https://www.solarquotes.com.au/wp-content/uploads/2025/07/franklinwh-x02.pdf" TargetMode="External"/><Relationship Id="rId_hyperlink_264" Type="http://schemas.openxmlformats.org/officeDocument/2006/relationships/hyperlink" Target="https://www.solarquotes.com.au/wp-content/uploads/2025/07/franklinwh-x02.pdf" TargetMode="External"/><Relationship Id="rId_hyperlink_265" Type="http://schemas.openxmlformats.org/officeDocument/2006/relationships/hyperlink" Target="https://www.solarquotes.com.au/wp-content/uploads/2025/07/franklinwh-x02.pdf" TargetMode="External"/><Relationship Id="rId_hyperlink_266" Type="http://schemas.openxmlformats.org/officeDocument/2006/relationships/hyperlink" Target="https://www.solarquotes.com.au/wp-content/uploads/2025/12/Whispr_Series_Specifications.pdf" TargetMode="External"/><Relationship Id="rId_hyperlink_267" Type="http://schemas.openxmlformats.org/officeDocument/2006/relationships/hyperlink" Target="https://www.solarquotes.com.au/wp-content/uploads/2025/12/Whispr_Series_Specifications.pdf" TargetMode="External"/><Relationship Id="rId_hyperlink_268" Type="http://schemas.openxmlformats.org/officeDocument/2006/relationships/hyperlink" Target="https://www.solarquotes.com.au/wp-content/uploads/2025/12/Whispr_Series_Specifications.pdf" TargetMode="External"/><Relationship Id="rId_hyperlink_269" Type="http://schemas.openxmlformats.org/officeDocument/2006/relationships/hyperlink" Target="https://www.solarquotes.com.au/wp-content/uploads/2025/12/Whispr_Series_Specifications.pdf" TargetMode="External"/><Relationship Id="rId_hyperlink_270" Type="http://schemas.openxmlformats.org/officeDocument/2006/relationships/hyperlink" Target="https://www.solarquotes.com.au/wp-content/uploads/2022/03/250429_Datasheet_sonnenBatterie_Evo_AU.pdf" TargetMode="External"/><Relationship Id="rId_hyperlink_271" Type="http://schemas.openxmlformats.org/officeDocument/2006/relationships/hyperlink" Target="https://www.solarquotes.com.au/wp-content/uploads/2024/07/LAVO_Storage-S2_Data_Sheet.pdf" TargetMode="External"/><Relationship Id="rId_hyperlink_272" Type="http://schemas.openxmlformats.org/officeDocument/2006/relationships/hyperlink" Target="https://www.solarquotes.com.au/wp-content/uploads/2021/05/WD_202410_Term_Sungrow-HV-Battery-Limited-Warranty_V8.0.pdf" TargetMode="External"/><Relationship Id="rId_hyperlink_273" Type="http://schemas.openxmlformats.org/officeDocument/2006/relationships/hyperlink" Target="https://www.solarquotes.com.au/wp-content/uploads/2021/05/WD_202410_Term_Sungrow-HV-Battery-Limited-Warranty_V8.0.pdf" TargetMode="External"/><Relationship Id="rId_hyperlink_274" Type="http://schemas.openxmlformats.org/officeDocument/2006/relationships/hyperlink" Target="https://www.solarquotes.com.au/wp-content/uploads/2021/05/WD_202410_Term_Sungrow-HV-Battery-Limited-Warranty_V8.0.pdf" TargetMode="External"/><Relationship Id="rId_hyperlink_275" Type="http://schemas.openxmlformats.org/officeDocument/2006/relationships/hyperlink" Target="https://www.solarquotes.com.au/wp-content/uploads/2021/05/WD_202410_Term_Sungrow-HV-Battery-Limited-Warranty_V8.0.pdf" TargetMode="External"/><Relationship Id="rId_hyperlink_276" Type="http://schemas.openxmlformats.org/officeDocument/2006/relationships/hyperlink" Target="https://www.solarquotes.com.au/wp-content/uploads/2021/05/WD_202410_Term_Sungrow-HV-Battery-Limited-Warranty_V8.0.pdf" TargetMode="External"/><Relationship Id="rId_hyperlink_277" Type="http://schemas.openxmlformats.org/officeDocument/2006/relationships/hyperlink" Target="https://www.solarquotes.com.au/wp-content/uploads/2021/05/WD_202410_Term_Sungrow-HV-Battery-Limited-Warranty_V8.0.pdf" TargetMode="External"/><Relationship Id="rId_hyperlink_278" Type="http://schemas.openxmlformats.org/officeDocument/2006/relationships/hyperlink" Target="https://www.solarquotes.com.au/wp-content/uploads/2021/05/WD_202410_Term_Sungrow-HV-Battery-Limited-Warranty_V8.0.pdf" TargetMode="External"/><Relationship Id="rId_hyperlink_279" Type="http://schemas.openxmlformats.org/officeDocument/2006/relationships/hyperlink" Target="https://www.solarquotes.com.au/wp-content/uploads/2021/05/WD_202410_Term_Sungrow-HV-Battery-Limited-Warranty_V8.0.pdf" TargetMode="External"/><Relationship Id="rId_hyperlink_280" Type="http://schemas.openxmlformats.org/officeDocument/2006/relationships/hyperlink" Target="https://www.solarquotes.com.au/wp-content/uploads/2021/05/WD_202410_Term_Sungrow-HV-Battery-Limited-Warranty_V8.0.pdf" TargetMode="External"/><Relationship Id="rId_hyperlink_281" Type="http://schemas.openxmlformats.org/officeDocument/2006/relationships/hyperlink" Target="https://www.solarquotes.com.au/wp-content/uploads/2021/05/WD_202410_Term_Sungrow-HV-Battery-Limited-Warranty_V8.0.pdf" TargetMode="External"/><Relationship Id="rId_hyperlink_282" Type="http://schemas.openxmlformats.org/officeDocument/2006/relationships/hyperlink" Target="https://www.solarquotes.com.au/wp-content/uploads/2024/08/sigenergy-battery-warranty.pdf" TargetMode="External"/><Relationship Id="rId_hyperlink_283" Type="http://schemas.openxmlformats.org/officeDocument/2006/relationships/hyperlink" Target="https://www.solarquotes.com.au/wp-content/uploads/2024/08/sigenergy-battery-warranty.pdf" TargetMode="External"/><Relationship Id="rId_hyperlink_284" Type="http://schemas.openxmlformats.org/officeDocument/2006/relationships/hyperlink" Target="https://www.solarquotes.com.au/wp-content/uploads/2024/08/sigenergy-battery-warranty.pdf" TargetMode="External"/><Relationship Id="rId_hyperlink_285" Type="http://schemas.openxmlformats.org/officeDocument/2006/relationships/hyperlink" Target="https://www.solarquotes.com.au/wp-content/uploads/2024/08/sigenergy-battery-warranty.pdf" TargetMode="External"/><Relationship Id="rId_hyperlink_286" Type="http://schemas.openxmlformats.org/officeDocument/2006/relationships/hyperlink" Target="https://www.solarquotes.com.au/wp-content/uploads/2024/08/sigenergy-battery-warranty.pdf" TargetMode="External"/><Relationship Id="rId_hyperlink_287" Type="http://schemas.openxmlformats.org/officeDocument/2006/relationships/hyperlink" Target="https://www.solarquotes.com.au/wp-content/uploads/2024/08/sigenergy-battery-warranty.pdf" TargetMode="External"/><Relationship Id="rId_hyperlink_288" Type="http://schemas.openxmlformats.org/officeDocument/2006/relationships/hyperlink" Target="https://www.solarquotes.com.au/wp-content/uploads/2024/08/sigenergy-battery-warranty.pdf" TargetMode="External"/><Relationship Id="rId_hyperlink_289" Type="http://schemas.openxmlformats.org/officeDocument/2006/relationships/hyperlink" Target="https://www.solarquotes.com.au/wp-content/uploads/2024/08/sigenergy-battery-warranty.pdf" TargetMode="External"/><Relationship Id="rId_hyperlink_290" Type="http://schemas.openxmlformats.org/officeDocument/2006/relationships/hyperlink" Target="https://www.solarquotes.com.au/wp-content/uploads/2024/08/sigenergy-battery-warranty.pdf" TargetMode="External"/><Relationship Id="rId_hyperlink_291" Type="http://schemas.openxmlformats.org/officeDocument/2006/relationships/hyperlink" Target="https://www.solarquotes.com.au/wp-content/uploads/2024/08/sigenergy-battery-warranty.pdf" TargetMode="External"/><Relationship Id="rId_hyperlink_292" Type="http://schemas.openxmlformats.org/officeDocument/2006/relationships/hyperlink" Target="https://www.solarquotes.com.au/wp-content/uploads/2024/08/sigenergy-battery-warranty.pdf" TargetMode="External"/><Relationship Id="rId_hyperlink_293" Type="http://schemas.openxmlformats.org/officeDocument/2006/relationships/hyperlink" Target="https://www.solarquotes.com.au/wp-content/uploads/2024/08/sigenergy-battery-warranty.pdf" TargetMode="External"/><Relationship Id="rId_hyperlink_294" Type="http://schemas.openxmlformats.org/officeDocument/2006/relationships/hyperlink" Target="https://www.solarquotes.com.au/wp-content/uploads/2025/10/AU-BATTERY-WARRANTY-V2.6-20251126-.pdf" TargetMode="External"/><Relationship Id="rId_hyperlink_295" Type="http://schemas.openxmlformats.org/officeDocument/2006/relationships/hyperlink" Target="https://www.solarquotes.com.au/wp-content/uploads/2025/10/AU-BATTERY-WARRANTY-V2.6-20251126-.pdf" TargetMode="External"/><Relationship Id="rId_hyperlink_296" Type="http://schemas.openxmlformats.org/officeDocument/2006/relationships/hyperlink" Target="https://www.solarquotes.com.au/wp-content/uploads/2025/10/AU-BATTERY-WARRANTY-V2.6-20251126-.pdf" TargetMode="External"/><Relationship Id="rId_hyperlink_297" Type="http://schemas.openxmlformats.org/officeDocument/2006/relationships/hyperlink" Target="https://www.solarquotes.com.au/wp-content/uploads/2025/10/AU-BATTERY-WARRANTY-V2.6-20251126-.pdf" TargetMode="External"/><Relationship Id="rId_hyperlink_298" Type="http://schemas.openxmlformats.org/officeDocument/2006/relationships/hyperlink" Target="https://www.solarquotes.com.au/wp-content/uploads/2025/10/AU-BATTERY-WARRANTY-V2.6-20251126-.pdf" TargetMode="External"/><Relationship Id="rId_hyperlink_299" Type="http://schemas.openxmlformats.org/officeDocument/2006/relationships/hyperlink" Target="https://www.solarquotes.com.au/wp-content/uploads/2025/10/AU-BATTERY-WARRANTY-V2.6-20251126-.pdf" TargetMode="External"/><Relationship Id="rId_hyperlink_300" Type="http://schemas.openxmlformats.org/officeDocument/2006/relationships/hyperlink" Target="https://www.solarquotes.com.au/wp-content/uploads/2025/10/AU-BATTERY-WARRANTY-V2.6-20251126-.pdf" TargetMode="External"/><Relationship Id="rId_hyperlink_301" Type="http://schemas.openxmlformats.org/officeDocument/2006/relationships/hyperlink" Target="https://www.solarquotes.com.au/wp-content/uploads/2025/10/AU-BATTERY-WARRANTY-V2.6-20251126-.pdf" TargetMode="External"/><Relationship Id="rId_hyperlink_302" Type="http://schemas.openxmlformats.org/officeDocument/2006/relationships/hyperlink" Target="https://www.solarquotes.com.au/wp-content/uploads/2025/10/AU-BATTERY-WARRANTY-V2.6-20251126-.pdf" TargetMode="External"/><Relationship Id="rId_hyperlink_303" Type="http://schemas.openxmlformats.org/officeDocument/2006/relationships/hyperlink" Target="https://www.solarquotes.com.au/wp-content/uploads/2025/10/AU-BATTERY-WARRANTY-V2.6-20251126-.pdf" TargetMode="External"/><Relationship Id="rId_hyperlink_304" Type="http://schemas.openxmlformats.org/officeDocument/2006/relationships/hyperlink" Target="https://www.solarquotes.com.au/wp-content/uploads/2025/10/AU-BATTERY-WARRANTY-V2.6-20251126-.pdf" TargetMode="External"/><Relationship Id="rId_hyperlink_305" Type="http://schemas.openxmlformats.org/officeDocument/2006/relationships/hyperlink" Target="https://www.solarquotes.com.au/wp-content/uploads/2025/10/AU-BATTERY-WARRANTY-V2.6-20251126-.pdf" TargetMode="External"/><Relationship Id="rId_hyperlink_306" Type="http://schemas.openxmlformats.org/officeDocument/2006/relationships/hyperlink" Target="https://www.solarquotes.com.au/wp-content/uploads/2025/10/AU-BATTERY-WARRANTY-V2.6-20251126-.pdf" TargetMode="External"/><Relationship Id="rId_hyperlink_307" Type="http://schemas.openxmlformats.org/officeDocument/2006/relationships/hyperlink" Target="https://www.solarquotes.com.au/wp-content/uploads/2025/10/AU-BATTERY-WARRANTY-V2.6-20251126-.pdf" TargetMode="External"/><Relationship Id="rId_hyperlink_308" Type="http://schemas.openxmlformats.org/officeDocument/2006/relationships/hyperlink" Target="https://www.solarquotes.com.au/wp-content/uploads/2025/12/alphaess-Warranty-Terms.pdf" TargetMode="External"/><Relationship Id="rId_hyperlink_309" Type="http://schemas.openxmlformats.org/officeDocument/2006/relationships/hyperlink" Target="https://www.solarquotes.com.au/wp-content/uploads/2025/12/alphaess-Warranty-Terms.pdf" TargetMode="External"/><Relationship Id="rId_hyperlink_310" Type="http://schemas.openxmlformats.org/officeDocument/2006/relationships/hyperlink" Target="https://www.solarquotes.com.au/wp-content/uploads/2025/12/alphaess-Warranty-Terms.pdf" TargetMode="External"/><Relationship Id="rId_hyperlink_311" Type="http://schemas.openxmlformats.org/officeDocument/2006/relationships/hyperlink" Target="https://www.solarquotes.com.au/wp-content/uploads/2025/12/alphaess-Warranty-Terms.pdf" TargetMode="External"/><Relationship Id="rId_hyperlink_312" Type="http://schemas.openxmlformats.org/officeDocument/2006/relationships/hyperlink" Target="https://www.solarquotes.com.au/wp-content/uploads/2025/12/alphaess-Warranty-Terms.pdf" TargetMode="External"/><Relationship Id="rId_hyperlink_313" Type="http://schemas.openxmlformats.org/officeDocument/2006/relationships/hyperlink" Target="https://www.solarquotes.com.au/wp-content/uploads/2022/11/Warranty-document-Document-document-WarrantyTerms.pdf" TargetMode="External"/><Relationship Id="rId_hyperlink_314" Type="http://schemas.openxmlformats.org/officeDocument/2006/relationships/hyperlink" Target="https://www.solarquotes.com.au/wp-content/uploads/2022/11/Warranty-document-Document-document-WarrantyTerms.pdf" TargetMode="External"/><Relationship Id="rId_hyperlink_315" Type="http://schemas.openxmlformats.org/officeDocument/2006/relationships/hyperlink" Target="https://www.solarquotes.com.au/wp-content/uploads/2022/11/Warranty-document-Document-document-WarrantyTerms.pdf" TargetMode="External"/><Relationship Id="rId_hyperlink_316" Type="http://schemas.openxmlformats.org/officeDocument/2006/relationships/hyperlink" Target="https://www.solarquotes.com.au/wp-content/uploads/2023/11/Powerwall-Warranty-AU-NZ-EN.pdf" TargetMode="External"/><Relationship Id="rId_hyperlink_317" Type="http://schemas.openxmlformats.org/officeDocument/2006/relationships/hyperlink" Target="https://www.solarquotes.com.au/wp-content/uploads/2021/11/byd-bbox-warranty-nov24.pdf" TargetMode="External"/><Relationship Id="rId_hyperlink_318" Type="http://schemas.openxmlformats.org/officeDocument/2006/relationships/hyperlink" Target="https://www.solarquotes.com.au/wp-content/uploads/2021/11/byd-bbox-warranty-nov24.pdf" TargetMode="External"/><Relationship Id="rId_hyperlink_319" Type="http://schemas.openxmlformats.org/officeDocument/2006/relationships/hyperlink" Target="https://www.solarquotes.com.au/wp-content/uploads/2021/11/byd-bbox-warranty-nov24.pdf" TargetMode="External"/><Relationship Id="rId_hyperlink_320" Type="http://schemas.openxmlformats.org/officeDocument/2006/relationships/hyperlink" Target="https://www.solarquotes.com.au/wp-content/uploads/2021/11/byd-bbox-warranty-nov24.pdf" TargetMode="External"/><Relationship Id="rId_hyperlink_321" Type="http://schemas.openxmlformats.org/officeDocument/2006/relationships/hyperlink" Target="https://www.solarquotes.com.au/wp-content/uploads/2021/11/byd-bbox-warranty-nov24.pdf" TargetMode="External"/><Relationship Id="rId_hyperlink_322" Type="http://schemas.openxmlformats.org/officeDocument/2006/relationships/hyperlink" Target="https://www.solarquotes.com.au/wp-content/uploads/2021/11/byd-bbox-warranty-nov24.pdf" TargetMode="External"/><Relationship Id="rId_hyperlink_32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24" Type="http://schemas.openxmlformats.org/officeDocument/2006/relationships/hyperlink" Target="https://www.solarquotes.com.au/wp-content/uploads/2022/02/se-energy-bank-battery-warranty-aus.pdf" TargetMode="External"/><Relationship Id="rId_hyperlink_325" Type="http://schemas.openxmlformats.org/officeDocument/2006/relationships/hyperlink" Target="https://www.solarquotes.com.au/wp-content/uploads/2025/12/se-home-battery-three-phase-eng-au.pdf" TargetMode="External"/><Relationship Id="rId_hyperlink_326" Type="http://schemas.openxmlformats.org/officeDocument/2006/relationships/hyperlink" Target="https://www.solarquotes.com.au/wp-content/uploads/2025/12/se-home-battery-three-phase-eng-au.pdf" TargetMode="External"/><Relationship Id="rId_hyperlink_327" Type="http://schemas.openxmlformats.org/officeDocument/2006/relationships/hyperlink" Target="https://www.solarquotes.com.au/wp-content/uploads/2025/12/se-home-battery-three-phase-eng-au.pdf" TargetMode="External"/><Relationship Id="rId_hyperlink_32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2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3" Type="http://schemas.openxmlformats.org/officeDocument/2006/relationships/hyperlink" Target="https://www.solarquotes.com.au/wp-content/uploads/2023/01/APX_5.0_30.0P_S0_Battery_Warranty_10years.pdf" TargetMode="External"/><Relationship Id="rId_hyperlink_334" Type="http://schemas.openxmlformats.org/officeDocument/2006/relationships/hyperlink" Target="https://www.solarquotes.com.au/wp-content/uploads/2023/01/APX_5.0_30.0P_S0_Battery_Warranty_10years.pdf" TargetMode="External"/><Relationship Id="rId_hyperlink_335" Type="http://schemas.openxmlformats.org/officeDocument/2006/relationships/hyperlink" Target="https://www.solarquotes.com.au/wp-content/uploads/2023/01/APX_5.0_30.0P_S0_Battery_Warranty_10years.pdf" TargetMode="External"/><Relationship Id="rId_hyperlink_336" Type="http://schemas.openxmlformats.org/officeDocument/2006/relationships/hyperlink" Target="https://www.solarquotes.com.au/wp-content/uploads/2023/01/APX_5.0_30.0P_S0_Battery_Warranty_10years.pdf" TargetMode="External"/><Relationship Id="rId_hyperlink_337" Type="http://schemas.openxmlformats.org/officeDocument/2006/relationships/hyperlink" Target="https://www.solarquotes.com.au/wp-content/uploads/2023/01/APX_5.0_30.0P_S0_Battery_Warranty_10years.pdf" TargetMode="External"/><Relationship Id="rId_hyperlink_338" Type="http://schemas.openxmlformats.org/officeDocument/2006/relationships/hyperlink" Target="https://www.solarquotes.com.au/wp-content/uploads/2026/01/GW_BAT-5-8_Warranty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wp-content/uploads/2026/01/GW_BAT-5-8_Warranty-AU.pdf" TargetMode="External"/><Relationship Id="rId_hyperlink_341" Type="http://schemas.openxmlformats.org/officeDocument/2006/relationships/hyperlink" Target="https://www.solarquotes.com.au/wp-content/uploads/2026/01/GW_BAT-5-8_Warranty-AU.pdf" TargetMode="External"/><Relationship Id="rId_hyperlink_342" Type="http://schemas.openxmlformats.org/officeDocument/2006/relationships/hyperlink" Target="https://www.solarquotes.com.au/wp-content/uploads/2026/01/GW_BAT-5-8_Warranty-AU.pdf" TargetMode="External"/><Relationship Id="rId_hyperlink_343" Type="http://schemas.openxmlformats.org/officeDocument/2006/relationships/hyperlink" Target="https://www.solarquotes.com.au/wp-content/uploads/2026/01/GW_BAT-5-8_Warranty-AU.pdf" TargetMode="External"/><Relationship Id="rId_hyperlink_344" Type="http://schemas.openxmlformats.org/officeDocument/2006/relationships/hyperlink" Target="https://www.solarquotes.com.au/wp-content/uploads/2025/10/ESYSUNHOME_Warranty-Terms-and-Conditions_AU_v4.3.pdf" TargetMode="External"/><Relationship Id="rId_hyperlink_345" Type="http://schemas.openxmlformats.org/officeDocument/2006/relationships/hyperlink" Target="https://www.solarquotes.com.au/wp-content/uploads/2025/10/ESYSUNHOME_Warranty-Terms-and-Conditions_AU_v4.3.pdf" TargetMode="External"/><Relationship Id="rId_hyperlink_346" Type="http://schemas.openxmlformats.org/officeDocument/2006/relationships/hyperlink" Target="https://www.solarquotes.com.au/wp-content/uploads/2025/10/ESYSUNHOME_Warranty-Terms-and-Conditions_AU_v4.3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wp-content/uploads/2025/10/ESYSUNHOME_Warranty-Terms-and-Conditions_AU_v4.3.pdf" TargetMode="External"/><Relationship Id="rId_hyperlink_349" Type="http://schemas.openxmlformats.org/officeDocument/2006/relationships/hyperlink" Target="https://www.solarquotes.com.au/wp-content/uploads/2025/10/anker-solix-warranty.pdf" TargetMode="External"/><Relationship Id="rId_hyperlink_350" Type="http://schemas.openxmlformats.org/officeDocument/2006/relationships/hyperlink" Target="https://www.solarquotes.com.au/wp-content/uploads/2025/10/anker-solix-warranty.pdf" TargetMode="External"/><Relationship Id="rId_hyperlink_351" Type="http://schemas.openxmlformats.org/officeDocument/2006/relationships/hyperlink" Target="https://www.solarquotes.com.au/wp-content/uploads/2025/10/anker-solix-warranty.pdf" TargetMode="External"/><Relationship Id="rId_hyperlink_352" Type="http://schemas.openxmlformats.org/officeDocument/2006/relationships/hyperlink" Target="https://www.solarquotes.com.au/wp-content/uploads/2025/10/anker-solix-warranty.pdf" TargetMode="External"/><Relationship Id="rId_hyperlink_353" Type="http://schemas.openxmlformats.org/officeDocument/2006/relationships/hyperlink" Target="https://www.solarquotes.com.au/wp-content/uploads/2025/10/anker-solix-warranty.pdf" TargetMode="External"/><Relationship Id="rId_hyperlink_354" Type="http://schemas.openxmlformats.org/officeDocument/2006/relationships/hyperlink" Target="https://www.solarquotes.com.au/wp-content/uploads/2021/02/istore-pv-products-warranty-oct24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wp-content/uploads/2021/02/istore-pv-products-warranty-oct24.pdf" TargetMode="External"/><Relationship Id="rId_hyperlink_357" Type="http://schemas.openxmlformats.org/officeDocument/2006/relationships/hyperlink" Target="https://www.solarquotes.com.au/wp-content/uploads/2025/11/fronius-battery-warranty.pdf" TargetMode="External"/><Relationship Id="rId_hyperlink_358" Type="http://schemas.openxmlformats.org/officeDocument/2006/relationships/hyperlink" Target="https://www.solarquotes.com.au/wp-content/uploads/2025/11/fronius-battery-warranty.pdf" TargetMode="External"/><Relationship Id="rId_hyperlink_359" Type="http://schemas.openxmlformats.org/officeDocument/2006/relationships/hyperlink" Target="https://www.solarquotes.com.au/wp-content/uploads/2025/11/fronius-battery-warranty.pdf" TargetMode="External"/><Relationship Id="rId_hyperlink_360" Type="http://schemas.openxmlformats.org/officeDocument/2006/relationships/hyperlink" Target="https://www.solarquotes.com.au/wp-content/uploads/2025/11/fronius-battery-warranty.pdf" TargetMode="External"/><Relationship Id="rId_hyperlink_361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3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4" Type="http://schemas.openxmlformats.org/officeDocument/2006/relationships/hyperlink" Target="https://www.solarquotes.com.au/wp-content/uploads/2025/05/Sofar-Battery-Products-Limited-Warranty.pdf" TargetMode="External"/><Relationship Id="rId_hyperlink_365" Type="http://schemas.openxmlformats.org/officeDocument/2006/relationships/hyperlink" Target="https://www.solarquotes.com.au/wp-content/uploads/2025/05/Sofar-Battery-Products-Limited-Warranty.pdf" TargetMode="External"/><Relationship Id="rId_hyperlink_366" Type="http://schemas.openxmlformats.org/officeDocument/2006/relationships/hyperlink" Target="https://www.solarquotes.com.au/wp-content/uploads/2025/05/Sofar-Battery-Products-Limited-Warranty.pdf" TargetMode="External"/><Relationship Id="rId_hyperlink_367" Type="http://schemas.openxmlformats.org/officeDocument/2006/relationships/hyperlink" Target="https://www.solarquotes.com.au/wp-content/uploads/2025/05/Sofar-Battery-Products-Limited-Warranty.pdf" TargetMode="External"/><Relationship Id="rId_hyperlink_368" Type="http://schemas.openxmlformats.org/officeDocument/2006/relationships/hyperlink" Target="https://www.solarquotes.com.au/wp-content/uploads/2025/05/Sofar-Battery-Products-Limited-Warranty.pdf" TargetMode="External"/><Relationship Id="rId_hyperlink_369" Type="http://schemas.openxmlformats.org/officeDocument/2006/relationships/hyperlink" Target="https://www.solarquotes.com.au/wp-content/uploads/2020/11/2025-au-warranty-terms-conditions.pdf" TargetMode="External"/><Relationship Id="rId_hyperlink_370" Type="http://schemas.openxmlformats.org/officeDocument/2006/relationships/hyperlink" Target="https://www.solarquotes.com.au/wp-content/uploads/2020/11/2025-au-warranty-terms-conditions.pdf" TargetMode="External"/><Relationship Id="rId_hyperlink_371" Type="http://schemas.openxmlformats.org/officeDocument/2006/relationships/hyperlink" Target="https://www.solarquotes.com.au/wp-content/uploads/2020/11/2025-au-warranty-terms-conditions.pdf" TargetMode="External"/><Relationship Id="rId_hyperlink_372" Type="http://schemas.openxmlformats.org/officeDocument/2006/relationships/hyperlink" Target="https://www.solarquotes.com.au/wp-content/uploads/2020/11/2025-au-warranty-terms-conditions.pdf" TargetMode="External"/><Relationship Id="rId_hyperlink_373" Type="http://schemas.openxmlformats.org/officeDocument/2006/relationships/hyperlink" Target="https://www.solarquotes.com.au/wp-content/uploads/2020/11/2025-au-warranty-terms-conditions.pdf" TargetMode="External"/><Relationship Id="rId_hyperlink_374" Type="http://schemas.openxmlformats.org/officeDocument/2006/relationships/hyperlink" Target="https://www.solarquotes.com.au/wp-content/uploads/2020/11/2025-au-warranty-terms-conditions.pdf" TargetMode="External"/><Relationship Id="rId_hyperlink_375" Type="http://schemas.openxmlformats.org/officeDocument/2006/relationships/hyperlink" Target="https://www.solarquotes.com.au/wp-content/uploads/2020/11/2025-au-warranty-terms-conditions.pdf" TargetMode="External"/><Relationship Id="rId_hyperlink_376" Type="http://schemas.openxmlformats.org/officeDocument/2006/relationships/hyperlink" Target="https://www.solarquotes.com.au/wp-content/uploads/2020/11/2025-au-warranty-terms-conditions.pdf" TargetMode="External"/><Relationship Id="rId_hyperlink_377" Type="http://schemas.openxmlformats.org/officeDocument/2006/relationships/hyperlink" Target="https://www.solarquotes.com.au/wp-content/uploads/2020/11/2025-au-warranty-terms-conditions.pdf" TargetMode="External"/><Relationship Id="rId_hyperlink_378" Type="http://schemas.openxmlformats.org/officeDocument/2006/relationships/hyperlink" Target="https://www.solarquotes.com.au/wp-content/uploads/2020/11/2025-au-warranty-terms-conditions.pdf" TargetMode="External"/><Relationship Id="rId_hyperlink_379" Type="http://schemas.openxmlformats.org/officeDocument/2006/relationships/hyperlink" Target="https://www.solarquotes.com.au/wp-content/uploads/2020/11/2025-au-warranty-terms-conditions.pdf" TargetMode="External"/><Relationship Id="rId_hyperlink_380" Type="http://schemas.openxmlformats.org/officeDocument/2006/relationships/hyperlink" Target="https://www.solarquotes.com.au/wp-content/uploads/2020/11/2025-au-warranty-terms-conditions.pdf" TargetMode="External"/><Relationship Id="rId_hyperlink_381" Type="http://schemas.openxmlformats.org/officeDocument/2006/relationships/hyperlink" Target="https://www.solarquotes.com.au/wp-content/uploads/2020/11/2025-au-warranty-terms-conditions.pdf" TargetMode="External"/><Relationship Id="rId_hyperlink_382" Type="http://schemas.openxmlformats.org/officeDocument/2006/relationships/hyperlink" Target="https://www.solarquotes.com.au/wp-content/uploads/2020/11/2025-au-warranty-terms-conditions.pdf" TargetMode="External"/><Relationship Id="rId_hyperlink_383" Type="http://schemas.openxmlformats.org/officeDocument/2006/relationships/hyperlink" Target="https://www.solarquotes.com.au/wp-content/uploads/2020/11/2025-au-warranty-terms-conditions.pdf" TargetMode="External"/><Relationship Id="rId_hyperlink_384" Type="http://schemas.openxmlformats.org/officeDocument/2006/relationships/hyperlink" Target="https://www.solarquotes.com.au/wp-content/uploads/2024/09/blueti-760-warranty.pdf" TargetMode="External"/><Relationship Id="rId_hyperlink_385" Type="http://schemas.openxmlformats.org/officeDocument/2006/relationships/hyperlink" Target="https://www.solarquotes.com.au/wp-content/uploads/2025/07/Warranty-AU-NZ.pdf" TargetMode="External"/><Relationship Id="rId_hyperlink_386" Type="http://schemas.openxmlformats.org/officeDocument/2006/relationships/hyperlink" Target="https://www.solarquotes.com.au/wp-content/uploads/2025/07/Warranty-AU-NZ.pdf" TargetMode="External"/><Relationship Id="rId_hyperlink_387" Type="http://schemas.openxmlformats.org/officeDocument/2006/relationships/hyperlink" Target="https://www.solarquotes.com.au/wp-content/uploads/2025/07/Warranty-AU-NZ.pdf" TargetMode="External"/><Relationship Id="rId_hyperlink_388" Type="http://schemas.openxmlformats.org/officeDocument/2006/relationships/hyperlink" Target="https://www.solarquotes.com.au/wp-content/uploads/2025/12/Whispr_Series_Warranty_Statement.pdf" TargetMode="External"/><Relationship Id="rId_hyperlink_389" Type="http://schemas.openxmlformats.org/officeDocument/2006/relationships/hyperlink" Target="https://www.solarquotes.com.au/wp-content/uploads/2025/12/Whispr_Series_Warranty_Statement.pdf" TargetMode="External"/><Relationship Id="rId_hyperlink_390" Type="http://schemas.openxmlformats.org/officeDocument/2006/relationships/hyperlink" Target="https://www.solarquotes.com.au/wp-content/uploads/2025/12/Whispr_Series_Warranty_Statement.pdf" TargetMode="External"/><Relationship Id="rId_hyperlink_391" Type="http://schemas.openxmlformats.org/officeDocument/2006/relationships/hyperlink" Target="https://www.solarquotes.com.au/wp-content/uploads/2025/12/Whispr_Series_Warranty_Statement.pdf" TargetMode="External"/><Relationship Id="rId_hyperlink_392" Type="http://schemas.openxmlformats.org/officeDocument/2006/relationships/hyperlink" Target="https://www.solarquotes.com.au/wp-content/uploads/2022/03/sonnen-warranty-with-PDRS-addendum.pdf" TargetMode="External"/><Relationship Id="rId_hyperlink_393" Type="http://schemas.openxmlformats.org/officeDocument/2006/relationships/hyperlink" Target="https://www.solarquotes.com.au/wp-content/uploads/2024/07/S2LifeUnit-Battery-Warranty.pdf" TargetMode="External"/><Relationship Id="rId_hyperlink_394" Type="http://schemas.openxmlformats.org/officeDocument/2006/relationships/hyperlink" Target="https://www.solarquotes.com.au/battery-storage/reviews/sungrow-review.html" TargetMode="External"/><Relationship Id="rId_hyperlink_395" Type="http://schemas.openxmlformats.org/officeDocument/2006/relationships/hyperlink" Target="https://www.solarquotes.com.au/battery-storage/reviews/sungrow-review.html" TargetMode="External"/><Relationship Id="rId_hyperlink_396" Type="http://schemas.openxmlformats.org/officeDocument/2006/relationships/hyperlink" Target="https://www.solarquotes.com.au/battery-storage/reviews/sungrow-review.html" TargetMode="External"/><Relationship Id="rId_hyperlink_397" Type="http://schemas.openxmlformats.org/officeDocument/2006/relationships/hyperlink" Target="https://www.solarquotes.com.au/battery-storage/reviews/sungrow-review.html" TargetMode="External"/><Relationship Id="rId_hyperlink_398" Type="http://schemas.openxmlformats.org/officeDocument/2006/relationships/hyperlink" Target="https://www.solarquotes.com.au/battery-storage/reviews/sungrow-review.html" TargetMode="External"/><Relationship Id="rId_hyperlink_399" Type="http://schemas.openxmlformats.org/officeDocument/2006/relationships/hyperlink" Target="https://www.solarquotes.com.au/battery-storage/reviews/sungrow-review.html" TargetMode="External"/><Relationship Id="rId_hyperlink_400" Type="http://schemas.openxmlformats.org/officeDocument/2006/relationships/hyperlink" Target="https://www.solarquotes.com.au/battery-storage/reviews/sungrow-review.html" TargetMode="External"/><Relationship Id="rId_hyperlink_401" Type="http://schemas.openxmlformats.org/officeDocument/2006/relationships/hyperlink" Target="https://www.solarquotes.com.au/battery-storage/reviews/sungrow-review.html" TargetMode="External"/><Relationship Id="rId_hyperlink_402" Type="http://schemas.openxmlformats.org/officeDocument/2006/relationships/hyperlink" Target="https://www.solarquotes.com.au/battery-storage/reviews/sungrow-review.html" TargetMode="External"/><Relationship Id="rId_hyperlink_403" Type="http://schemas.openxmlformats.org/officeDocument/2006/relationships/hyperlink" Target="https://www.solarquotes.com.au/battery-storage/reviews/sungrow-review.html" TargetMode="External"/><Relationship Id="rId_hyperlink_404" Type="http://schemas.openxmlformats.org/officeDocument/2006/relationships/hyperlink" Target="https://www.solarquotes.com.au/battery-storage/reviews/sigenergy-review.html" TargetMode="External"/><Relationship Id="rId_hyperlink_405" Type="http://schemas.openxmlformats.org/officeDocument/2006/relationships/hyperlink" Target="https://www.solarquotes.com.au/battery-storage/reviews/sigenergy-review.html" TargetMode="External"/><Relationship Id="rId_hyperlink_406" Type="http://schemas.openxmlformats.org/officeDocument/2006/relationships/hyperlink" Target="https://www.solarquotes.com.au/battery-storage/reviews/sigenergy-review.html" TargetMode="External"/><Relationship Id="rId_hyperlink_407" Type="http://schemas.openxmlformats.org/officeDocument/2006/relationships/hyperlink" Target="https://www.solarquotes.com.au/battery-storage/reviews/sigenergy-review.html" TargetMode="External"/><Relationship Id="rId_hyperlink_408" Type="http://schemas.openxmlformats.org/officeDocument/2006/relationships/hyperlink" Target="https://www.solarquotes.com.au/battery-storage/reviews/sigenergy-review.html" TargetMode="External"/><Relationship Id="rId_hyperlink_409" Type="http://schemas.openxmlformats.org/officeDocument/2006/relationships/hyperlink" Target="https://www.solarquotes.com.au/battery-storage/reviews/sigenergy-review.html" TargetMode="External"/><Relationship Id="rId_hyperlink_410" Type="http://schemas.openxmlformats.org/officeDocument/2006/relationships/hyperlink" Target="https://www.solarquotes.com.au/battery-storage/reviews/sigenergy-review.html" TargetMode="External"/><Relationship Id="rId_hyperlink_411" Type="http://schemas.openxmlformats.org/officeDocument/2006/relationships/hyperlink" Target="https://www.solarquotes.com.au/battery-storage/reviews/sigenergy-review.html" TargetMode="External"/><Relationship Id="rId_hyperlink_412" Type="http://schemas.openxmlformats.org/officeDocument/2006/relationships/hyperlink" Target="https://www.solarquotes.com.au/battery-storage/reviews/sigenergy-review.html" TargetMode="External"/><Relationship Id="rId_hyperlink_413" Type="http://schemas.openxmlformats.org/officeDocument/2006/relationships/hyperlink" Target="https://www.solarquotes.com.au/battery-storage/reviews/sigenergy-review.html" TargetMode="External"/><Relationship Id="rId_hyperlink_414" Type="http://schemas.openxmlformats.org/officeDocument/2006/relationships/hyperlink" Target="https://www.solarquotes.com.au/battery-storage/reviews/sigenergy-review.html" TargetMode="External"/><Relationship Id="rId_hyperlink_415" Type="http://schemas.openxmlformats.org/officeDocument/2006/relationships/hyperlink" Target="https://www.solarquotes.com.au/battery-storage/reviews/sigenergy-review.html" TargetMode="External"/><Relationship Id="rId_hyperlink_416" Type="http://schemas.openxmlformats.org/officeDocument/2006/relationships/hyperlink" Target="https://www.solarquotes.com.au/battery-storage/reviews/fox-ess-review.html" TargetMode="External"/><Relationship Id="rId_hyperlink_417" Type="http://schemas.openxmlformats.org/officeDocument/2006/relationships/hyperlink" Target="https://www.solarquotes.com.au/battery-storage/reviews/fox-ess-review.html" TargetMode="External"/><Relationship Id="rId_hyperlink_418" Type="http://schemas.openxmlformats.org/officeDocument/2006/relationships/hyperlink" Target="https://www.solarquotes.com.au/battery-storage/reviews/fox-ess-review.html" TargetMode="External"/><Relationship Id="rId_hyperlink_419" Type="http://schemas.openxmlformats.org/officeDocument/2006/relationships/hyperlink" Target="https://www.solarquotes.com.au/battery-storage/reviews/fox-ess-review.html" TargetMode="External"/><Relationship Id="rId_hyperlink_420" Type="http://schemas.openxmlformats.org/officeDocument/2006/relationships/hyperlink" Target="https://www.solarquotes.com.au/battery-storage/reviews/fox-ess-review.html" TargetMode="External"/><Relationship Id="rId_hyperlink_421" Type="http://schemas.openxmlformats.org/officeDocument/2006/relationships/hyperlink" Target="https://www.solarquotes.com.au/battery-storage/reviews/fox-ess-review.html" TargetMode="External"/><Relationship Id="rId_hyperlink_422" Type="http://schemas.openxmlformats.org/officeDocument/2006/relationships/hyperlink" Target="https://www.solarquotes.com.au/battery-storage/reviews/fox-ess-review.html" TargetMode="External"/><Relationship Id="rId_hyperlink_423" Type="http://schemas.openxmlformats.org/officeDocument/2006/relationships/hyperlink" Target="https://www.solarquotes.com.au/battery-storage/reviews/fox-ess-review.html" TargetMode="External"/><Relationship Id="rId_hyperlink_424" Type="http://schemas.openxmlformats.org/officeDocument/2006/relationships/hyperlink" Target="https://www.solarquotes.com.au/battery-storage/reviews/fox-ess-review.html" TargetMode="External"/><Relationship Id="rId_hyperlink_425" Type="http://schemas.openxmlformats.org/officeDocument/2006/relationships/hyperlink" Target="https://www.solarquotes.com.au/battery-storage/reviews/fox-ess-review.html" TargetMode="External"/><Relationship Id="rId_hyperlink_426" Type="http://schemas.openxmlformats.org/officeDocument/2006/relationships/hyperlink" Target="https://www.solarquotes.com.au/battery-storage/reviews/fox-ess-review.html" TargetMode="External"/><Relationship Id="rId_hyperlink_427" Type="http://schemas.openxmlformats.org/officeDocument/2006/relationships/hyperlink" Target="https://www.solarquotes.com.au/battery-storage/reviews/fox-ess-review.html" TargetMode="External"/><Relationship Id="rId_hyperlink_428" Type="http://schemas.openxmlformats.org/officeDocument/2006/relationships/hyperlink" Target="https://www.solarquotes.com.au/battery-storage/reviews/fox-ess-review.html" TargetMode="External"/><Relationship Id="rId_hyperlink_429" Type="http://schemas.openxmlformats.org/officeDocument/2006/relationships/hyperlink" Target="https://www.solarquotes.com.au/battery-storage/reviews/fox-ess-review.html" TargetMode="External"/><Relationship Id="rId_hyperlink_430" Type="http://schemas.openxmlformats.org/officeDocument/2006/relationships/hyperlink" Target="https://www.solarquotes.com.au/battery-storage/reviews/alpha-ess-review.html" TargetMode="External"/><Relationship Id="rId_hyperlink_431" Type="http://schemas.openxmlformats.org/officeDocument/2006/relationships/hyperlink" Target="https://www.solarquotes.com.au/battery-storage/reviews/alpha-ess-review.html" TargetMode="External"/><Relationship Id="rId_hyperlink_432" Type="http://schemas.openxmlformats.org/officeDocument/2006/relationships/hyperlink" Target="https://www.solarquotes.com.au/battery-storage/reviews/alpha-ess-review.html" TargetMode="External"/><Relationship Id="rId_hyperlink_433" Type="http://schemas.openxmlformats.org/officeDocument/2006/relationships/hyperlink" Target="https://www.solarquotes.com.au/battery-storage/reviews/alpha-ess-review.html" TargetMode="External"/><Relationship Id="rId_hyperlink_434" Type="http://schemas.openxmlformats.org/officeDocument/2006/relationships/hyperlink" Target="https://www.solarquotes.com.au/battery-storage/reviews/alpha-ess-review.html" TargetMode="External"/><Relationship Id="rId_hyperlink_435" Type="http://schemas.openxmlformats.org/officeDocument/2006/relationships/hyperlink" Target="https://www.solarquotes.com.au/battery-storage/reviews/alpha-ess-review.html" TargetMode="External"/><Relationship Id="rId_hyperlink_436" Type="http://schemas.openxmlformats.org/officeDocument/2006/relationships/hyperlink" Target="https://www.solarquotes.com.au/battery-storage/reviews/alpha-ess-review.html" TargetMode="External"/><Relationship Id="rId_hyperlink_437" Type="http://schemas.openxmlformats.org/officeDocument/2006/relationships/hyperlink" Target="https://www.solarquotes.com.au/battery-storage/reviews/alpha-ess-review.html" TargetMode="External"/><Relationship Id="rId_hyperlink_438" Type="http://schemas.openxmlformats.org/officeDocument/2006/relationships/hyperlink" Target="https://www.solarquotes.com.au/battery-storage/reviews/tesla-powerwall-3-review.html" TargetMode="External"/><Relationship Id="rId_hyperlink_439" Type="http://schemas.openxmlformats.org/officeDocument/2006/relationships/hyperlink" Target="https://www.solarquotes.com.au/battery-storage/reviews/byd-review.html" TargetMode="External"/><Relationship Id="rId_hyperlink_440" Type="http://schemas.openxmlformats.org/officeDocument/2006/relationships/hyperlink" Target="https://www.solarquotes.com.au/battery-storage/reviews/byd-review.html" TargetMode="External"/><Relationship Id="rId_hyperlink_441" Type="http://schemas.openxmlformats.org/officeDocument/2006/relationships/hyperlink" Target="https://www.solarquotes.com.au/battery-storage/reviews/byd-review.html" TargetMode="External"/><Relationship Id="rId_hyperlink_442" Type="http://schemas.openxmlformats.org/officeDocument/2006/relationships/hyperlink" Target="https://www.solarquotes.com.au/battery-storage/reviews/byd-review.html" TargetMode="External"/><Relationship Id="rId_hyperlink_443" Type="http://schemas.openxmlformats.org/officeDocument/2006/relationships/hyperlink" Target="https://www.solarquotes.com.au/battery-storage/reviews/byd-review.html" TargetMode="External"/><Relationship Id="rId_hyperlink_444" Type="http://schemas.openxmlformats.org/officeDocument/2006/relationships/hyperlink" Target="https://www.solarquotes.com.au/battery-storage/reviews/byd-review.html" TargetMode="External"/><Relationship Id="rId_hyperlink_445" Type="http://schemas.openxmlformats.org/officeDocument/2006/relationships/hyperlink" Target="https://www.solarquotes.com.au/battery-storage/reviews/enphase-energy-review.html" TargetMode="External"/><Relationship Id="rId_hyperlink_446" Type="http://schemas.openxmlformats.org/officeDocument/2006/relationships/hyperlink" Target="https://www.solarquotes.com.au/battery-storage/reviews/solaredge-review.html" TargetMode="External"/><Relationship Id="rId_hyperlink_447" Type="http://schemas.openxmlformats.org/officeDocument/2006/relationships/hyperlink" Target="https://www.solarquotes.com.au/battery-storage/reviews/solaredge-review.html" TargetMode="External"/><Relationship Id="rId_hyperlink_448" Type="http://schemas.openxmlformats.org/officeDocument/2006/relationships/hyperlink" Target="https://www.solarquotes.com.au/battery-storage/reviews/solaredge-review.html" TargetMode="External"/><Relationship Id="rId_hyperlink_449" Type="http://schemas.openxmlformats.org/officeDocument/2006/relationships/hyperlink" Target="https://www.solarquotes.com.au/battery-storage/reviews/solaredge-review.html" TargetMode="External"/><Relationship Id="rId_hyperlink_450" Type="http://schemas.openxmlformats.org/officeDocument/2006/relationships/hyperlink" Target="https://www.solarquotes.com.au/battery-storage/reviews/bytewatt-neovolt-review.html" TargetMode="External"/><Relationship Id="rId_hyperlink_451" Type="http://schemas.openxmlformats.org/officeDocument/2006/relationships/hyperlink" Target="https://www.solarquotes.com.au/battery-storage/reviews/bytewatt-neovolt-review.html" TargetMode="External"/><Relationship Id="rId_hyperlink_452" Type="http://schemas.openxmlformats.org/officeDocument/2006/relationships/hyperlink" Target="https://www.solarquotes.com.au/battery-storage/reviews/bytewatt-neovolt-review.html" TargetMode="External"/><Relationship Id="rId_hyperlink_453" Type="http://schemas.openxmlformats.org/officeDocument/2006/relationships/hyperlink" Target="https://www.solarquotes.com.au/battery-storage/reviews/bytewatt-neovolt-review.html" TargetMode="External"/><Relationship Id="rId_hyperlink_454" Type="http://schemas.openxmlformats.org/officeDocument/2006/relationships/hyperlink" Target="https://www.solarquotes.com.au/battery-storage/reviews/bytewatt-neovolt-review.html" TargetMode="External"/><Relationship Id="rId_hyperlink_455" Type="http://schemas.openxmlformats.org/officeDocument/2006/relationships/hyperlink" Target="https://www.solarquotes.com.au/battery-storage/reviews/growatt-review.html" TargetMode="External"/><Relationship Id="rId_hyperlink_456" Type="http://schemas.openxmlformats.org/officeDocument/2006/relationships/hyperlink" Target="https://www.solarquotes.com.au/battery-storage/reviews/growatt-review.html" TargetMode="External"/><Relationship Id="rId_hyperlink_457" Type="http://schemas.openxmlformats.org/officeDocument/2006/relationships/hyperlink" Target="https://www.solarquotes.com.au/battery-storage/reviews/growatt-review.html" TargetMode="External"/><Relationship Id="rId_hyperlink_458" Type="http://schemas.openxmlformats.org/officeDocument/2006/relationships/hyperlink" Target="https://www.solarquotes.com.au/battery-storage/reviews/growatt-review.html" TargetMode="External"/><Relationship Id="rId_hyperlink_459" Type="http://schemas.openxmlformats.org/officeDocument/2006/relationships/hyperlink" Target="https://www.solarquotes.com.au/battery-storage/reviews/growatt-review.html" TargetMode="External"/><Relationship Id="rId_hyperlink_460" Type="http://schemas.openxmlformats.org/officeDocument/2006/relationships/hyperlink" Target="https://www.solarquotes.com.au/battery-storage/reviews/goodwe-review.html" TargetMode="External"/><Relationship Id="rId_hyperlink_461" Type="http://schemas.openxmlformats.org/officeDocument/2006/relationships/hyperlink" Target="https://www.solarquotes.com.au/battery-storage/reviews/goodwe-review.html" TargetMode="External"/><Relationship Id="rId_hyperlink_462" Type="http://schemas.openxmlformats.org/officeDocument/2006/relationships/hyperlink" Target="https://www.solarquotes.com.au/battery-storage/reviews/goodwe-review.html" TargetMode="External"/><Relationship Id="rId_hyperlink_463" Type="http://schemas.openxmlformats.org/officeDocument/2006/relationships/hyperlink" Target="https://www.solarquotes.com.au/battery-storage/reviews/goodwe-review.html" TargetMode="External"/><Relationship Id="rId_hyperlink_464" Type="http://schemas.openxmlformats.org/officeDocument/2006/relationships/hyperlink" Target="https://www.solarquotes.com.au/battery-storage/reviews/goodwe-review.html" TargetMode="External"/><Relationship Id="rId_hyperlink_465" Type="http://schemas.openxmlformats.org/officeDocument/2006/relationships/hyperlink" Target="https://www.solarquotes.com.au/battery-storage/reviews/goodwe-review.html" TargetMode="External"/><Relationship Id="rId_hyperlink_466" Type="http://schemas.openxmlformats.org/officeDocument/2006/relationships/hyperlink" Target="https://www.solarquotes.com.au/battery-storage/reviews/esy-sunhome-review.html" TargetMode="External"/><Relationship Id="rId_hyperlink_467" Type="http://schemas.openxmlformats.org/officeDocument/2006/relationships/hyperlink" Target="https://www.solarquotes.com.au/battery-storage/reviews/esy-sunhome-review.html" TargetMode="External"/><Relationship Id="rId_hyperlink_468" Type="http://schemas.openxmlformats.org/officeDocument/2006/relationships/hyperlink" Target="https://www.solarquotes.com.au/battery-storage/reviews/esy-sunhome-review.html" TargetMode="External"/><Relationship Id="rId_hyperlink_469" Type="http://schemas.openxmlformats.org/officeDocument/2006/relationships/hyperlink" Target="https://www.solarquotes.com.au/battery-storage/reviews/esy-sunhome-review.html" TargetMode="External"/><Relationship Id="rId_hyperlink_470" Type="http://schemas.openxmlformats.org/officeDocument/2006/relationships/hyperlink" Target="https://www.solarquotes.com.au/battery-storage/reviews/esy-sunhome-review.html" TargetMode="External"/><Relationship Id="rId_hyperlink_471" Type="http://schemas.openxmlformats.org/officeDocument/2006/relationships/hyperlink" Target="https://www.solarquotes.com.au/battery-storage/reviews/anker-solix-review.html" TargetMode="External"/><Relationship Id="rId_hyperlink_472" Type="http://schemas.openxmlformats.org/officeDocument/2006/relationships/hyperlink" Target="https://www.solarquotes.com.au/battery-storage/reviews/anker-solix-review.html" TargetMode="External"/><Relationship Id="rId_hyperlink_473" Type="http://schemas.openxmlformats.org/officeDocument/2006/relationships/hyperlink" Target="https://www.solarquotes.com.au/battery-storage/reviews/anker-solix-review.html" TargetMode="External"/><Relationship Id="rId_hyperlink_474" Type="http://schemas.openxmlformats.org/officeDocument/2006/relationships/hyperlink" Target="https://www.solarquotes.com.au/battery-storage/reviews/anker-solix-review.html" TargetMode="External"/><Relationship Id="rId_hyperlink_475" Type="http://schemas.openxmlformats.org/officeDocument/2006/relationships/hyperlink" Target="https://www.solarquotes.com.au/battery-storage/reviews/anker-solix-review.html" TargetMode="External"/><Relationship Id="rId_hyperlink_476" Type="http://schemas.openxmlformats.org/officeDocument/2006/relationships/hyperlink" Target="https://www.solarquotes.com.au/battery-storage/reviews/istore-review.html" TargetMode="External"/><Relationship Id="rId_hyperlink_477" Type="http://schemas.openxmlformats.org/officeDocument/2006/relationships/hyperlink" Target="https://www.solarquotes.com.au/battery-storage/reviews/istore-review.html" TargetMode="External"/><Relationship Id="rId_hyperlink_478" Type="http://schemas.openxmlformats.org/officeDocument/2006/relationships/hyperlink" Target="https://www.solarquotes.com.au/battery-storage/reviews/istore-review.html" TargetMode="External"/><Relationship Id="rId_hyperlink_479" Type="http://schemas.openxmlformats.org/officeDocument/2006/relationships/hyperlink" Target="https://www.solarquotes.com.au/battery-storage/reviews/fronius-review.html" TargetMode="External"/><Relationship Id="rId_hyperlink_480" Type="http://schemas.openxmlformats.org/officeDocument/2006/relationships/hyperlink" Target="https://www.solarquotes.com.au/battery-storage/reviews/fronius-review.html" TargetMode="External"/><Relationship Id="rId_hyperlink_481" Type="http://schemas.openxmlformats.org/officeDocument/2006/relationships/hyperlink" Target="https://www.solarquotes.com.au/battery-storage/reviews/fronius-review.html" TargetMode="External"/><Relationship Id="rId_hyperlink_482" Type="http://schemas.openxmlformats.org/officeDocument/2006/relationships/hyperlink" Target="https://www.solarquotes.com.au/battery-storage/reviews/fronius-review.html" TargetMode="External"/><Relationship Id="rId_hyperlink_483" Type="http://schemas.openxmlformats.org/officeDocument/2006/relationships/hyperlink" Target="https://www.solarquotes.com.au/battery-storage/reviews/pylontech-review.html" TargetMode="External"/><Relationship Id="rId_hyperlink_484" Type="http://schemas.openxmlformats.org/officeDocument/2006/relationships/hyperlink" Target="https://www.solarquotes.com.au/battery-storage/reviews/pylontech-review.html" TargetMode="External"/><Relationship Id="rId_hyperlink_485" Type="http://schemas.openxmlformats.org/officeDocument/2006/relationships/hyperlink" Target="https://www.solarquotes.com.au/battery-storage/reviews/pylontech-review.html" TargetMode="External"/><Relationship Id="rId_hyperlink_486" Type="http://schemas.openxmlformats.org/officeDocument/2006/relationships/hyperlink" Target="https://www.solarquotes.com.au/battery-storage/reviews/sofar-review.html" TargetMode="External"/><Relationship Id="rId_hyperlink_487" Type="http://schemas.openxmlformats.org/officeDocument/2006/relationships/hyperlink" Target="https://www.solarquotes.com.au/battery-storage/reviews/sofar-review.html" TargetMode="External"/><Relationship Id="rId_hyperlink_488" Type="http://schemas.openxmlformats.org/officeDocument/2006/relationships/hyperlink" Target="https://www.solarquotes.com.au/battery-storage/reviews/sofar-review.html" TargetMode="External"/><Relationship Id="rId_hyperlink_489" Type="http://schemas.openxmlformats.org/officeDocument/2006/relationships/hyperlink" Target="https://www.solarquotes.com.au/battery-storage/reviews/sofar-review.html" TargetMode="External"/><Relationship Id="rId_hyperlink_490" Type="http://schemas.openxmlformats.org/officeDocument/2006/relationships/hyperlink" Target="https://www.solarquotes.com.au/battery-storage/reviews/sofar-review.html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battery-storage/reviews/solax-power-review.html" TargetMode="External"/><Relationship Id="rId_hyperlink_493" Type="http://schemas.openxmlformats.org/officeDocument/2006/relationships/hyperlink" Target="https://www.solarquotes.com.au/battery-storage/reviews/solax-power-review.html" TargetMode="External"/><Relationship Id="rId_hyperlink_494" Type="http://schemas.openxmlformats.org/officeDocument/2006/relationships/hyperlink" Target="https://www.solarquotes.com.au/battery-storage/reviews/solax-power-review.html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battery-storage/reviews/solax-power-review.html" TargetMode="External"/><Relationship Id="rId_hyperlink_497" Type="http://schemas.openxmlformats.org/officeDocument/2006/relationships/hyperlink" Target="https://www.solarquotes.com.au/battery-storage/reviews/solax-power-review.html" TargetMode="External"/><Relationship Id="rId_hyperlink_498" Type="http://schemas.openxmlformats.org/officeDocument/2006/relationships/hyperlink" Target="https://www.solarquotes.com.au/battery-storage/reviews/solax-power-review.html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battery-storage/reviews/solax-power-review.html" TargetMode="External"/><Relationship Id="rId_hyperlink_501" Type="http://schemas.openxmlformats.org/officeDocument/2006/relationships/hyperlink" Target="https://www.solarquotes.com.au/battery-storage/reviews/solax-power-review.html" TargetMode="External"/><Relationship Id="rId_hyperlink_502" Type="http://schemas.openxmlformats.org/officeDocument/2006/relationships/hyperlink" Target="https://www.solarquotes.com.au/battery-storage/reviews/solax-power-review.html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attery-storage/reviews/solax-power-review.html" TargetMode="External"/><Relationship Id="rId_hyperlink_505" Type="http://schemas.openxmlformats.org/officeDocument/2006/relationships/hyperlink" Target="https://www.solarquotes.com.au/battery-storage/reviews/solax-power-review.html" TargetMode="External"/><Relationship Id="rId_hyperlink_506" Type="http://schemas.openxmlformats.org/officeDocument/2006/relationships/hyperlink" Target="https://www.solarquotes.com.au/battery-storage/reviews/bluetti-review.html" TargetMode="External"/><Relationship Id="rId_hyperlink_507" Type="http://schemas.openxmlformats.org/officeDocument/2006/relationships/hyperlink" Target="https://www.solarquotes.com.au/battery-storage/reviews/franklinwh-review.html" TargetMode="External"/><Relationship Id="rId_hyperlink_508" Type="http://schemas.openxmlformats.org/officeDocument/2006/relationships/hyperlink" Target="https://www.solarquotes.com.au/battery-storage/reviews/franklinwh-review.html" TargetMode="External"/><Relationship Id="rId_hyperlink_509" Type="http://schemas.openxmlformats.org/officeDocument/2006/relationships/hyperlink" Target="https://www.solarquotes.com.au/battery-storage/reviews/franklinwh-review.html" TargetMode="External"/><Relationship Id="rId_hyperlink_510" Type="http://schemas.openxmlformats.org/officeDocument/2006/relationships/hyperlink" Target="https://www.solarquotes.com.au/battery-storage/reviews/powerplus-energy-review.html" TargetMode="External"/><Relationship Id="rId_hyperlink_511" Type="http://schemas.openxmlformats.org/officeDocument/2006/relationships/hyperlink" Target="https://www.solarquotes.com.au/battery-storage/reviews/powerplus-energy-review.html" TargetMode="External"/><Relationship Id="rId_hyperlink_512" Type="http://schemas.openxmlformats.org/officeDocument/2006/relationships/hyperlink" Target="https://www.solarquotes.com.au/battery-storage/reviews/powerplus-energy-review.html" TargetMode="External"/><Relationship Id="rId_hyperlink_513" Type="http://schemas.openxmlformats.org/officeDocument/2006/relationships/hyperlink" Target="https://www.solarquotes.com.au/battery-storage/reviews/powerplus-energy-review.html" TargetMode="External"/><Relationship Id="rId_hyperlink_514" Type="http://schemas.openxmlformats.org/officeDocument/2006/relationships/hyperlink" Target="https://www.solarquotes.com.au/battery-storage/reviews/sonnen-review.html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</row>
    <row r="3" spans="1:702" customHeight="1" ht="220">
      <c r="A3" s="1" t="s">
        <v>124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702" customHeight="1" ht="230">
      <c r="A4" s="1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702">
      <c r="A5" s="1" t="s">
        <v>126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132</v>
      </c>
      <c r="H5" s="1" t="s">
        <v>130</v>
      </c>
      <c r="I5" s="1" t="s">
        <v>133</v>
      </c>
      <c r="J5" s="1" t="s">
        <v>134</v>
      </c>
      <c r="K5" s="1" t="s">
        <v>135</v>
      </c>
      <c r="L5" s="1" t="s">
        <v>136</v>
      </c>
      <c r="M5" s="1" t="s">
        <v>137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142</v>
      </c>
      <c r="S5" s="1" t="s">
        <v>143</v>
      </c>
      <c r="T5" s="1" t="s">
        <v>144</v>
      </c>
      <c r="U5" s="1" t="s">
        <v>145</v>
      </c>
      <c r="V5" s="1" t="s">
        <v>146</v>
      </c>
      <c r="W5" s="1" t="s">
        <v>147</v>
      </c>
      <c r="X5" s="1" t="s">
        <v>148</v>
      </c>
      <c r="Y5" s="1" t="s">
        <v>149</v>
      </c>
      <c r="Z5" s="1" t="s">
        <v>150</v>
      </c>
      <c r="AA5" s="1" t="s">
        <v>151</v>
      </c>
      <c r="AB5" s="1" t="s">
        <v>152</v>
      </c>
      <c r="AC5" s="1" t="s">
        <v>130</v>
      </c>
      <c r="AD5" s="1" t="s">
        <v>130</v>
      </c>
      <c r="AE5" s="1" t="s">
        <v>153</v>
      </c>
      <c r="AF5" s="1" t="s">
        <v>154</v>
      </c>
      <c r="AG5" s="1" t="s">
        <v>155</v>
      </c>
      <c r="AH5" s="1" t="s">
        <v>131</v>
      </c>
      <c r="AI5" s="1" t="s">
        <v>156</v>
      </c>
      <c r="AJ5" s="1" t="s">
        <v>157</v>
      </c>
      <c r="AK5" s="1" t="s">
        <v>158</v>
      </c>
      <c r="AL5" s="1" t="s">
        <v>159</v>
      </c>
      <c r="AM5" s="1" t="s">
        <v>160</v>
      </c>
      <c r="AN5" s="1" t="s">
        <v>161</v>
      </c>
      <c r="AO5" s="1" t="s">
        <v>162</v>
      </c>
      <c r="AP5" s="1" t="s">
        <v>163</v>
      </c>
      <c r="AQ5" s="1" t="s">
        <v>164</v>
      </c>
      <c r="AR5" s="1" t="s">
        <v>165</v>
      </c>
      <c r="AS5" s="1" t="s">
        <v>166</v>
      </c>
      <c r="AT5" s="1" t="s">
        <v>167</v>
      </c>
      <c r="AU5" s="1" t="s">
        <v>127</v>
      </c>
      <c r="AV5" s="1" t="s">
        <v>168</v>
      </c>
      <c r="AW5" s="1" t="s">
        <v>169</v>
      </c>
      <c r="AX5" s="1" t="s">
        <v>170</v>
      </c>
      <c r="AY5" s="1" t="s">
        <v>131</v>
      </c>
      <c r="AZ5" s="1" t="s">
        <v>171</v>
      </c>
      <c r="BA5" s="1" t="s">
        <v>172</v>
      </c>
      <c r="BB5" s="1" t="s">
        <v>137</v>
      </c>
      <c r="BC5" s="1" t="s">
        <v>173</v>
      </c>
      <c r="BD5" s="1" t="s">
        <v>174</v>
      </c>
      <c r="BE5" s="1" t="s">
        <v>175</v>
      </c>
      <c r="BF5" s="1" t="s">
        <v>154</v>
      </c>
      <c r="BG5" s="1" t="s">
        <v>172</v>
      </c>
      <c r="BH5" s="1" t="s">
        <v>137</v>
      </c>
      <c r="BI5" s="1" t="s">
        <v>176</v>
      </c>
      <c r="BJ5" s="1" t="s">
        <v>133</v>
      </c>
      <c r="BK5" s="1" t="s">
        <v>155</v>
      </c>
      <c r="BL5" s="1" t="s">
        <v>147</v>
      </c>
      <c r="BM5" s="1" t="s">
        <v>177</v>
      </c>
      <c r="BN5" s="1" t="s">
        <v>178</v>
      </c>
      <c r="BO5" s="1" t="s">
        <v>158</v>
      </c>
      <c r="BP5" s="1" t="s">
        <v>164</v>
      </c>
      <c r="BQ5" s="1" t="s">
        <v>155</v>
      </c>
      <c r="BR5" s="1" t="s">
        <v>179</v>
      </c>
      <c r="BS5" s="1" t="s">
        <v>152</v>
      </c>
      <c r="BT5" s="1" t="s">
        <v>180</v>
      </c>
      <c r="BU5" s="1" t="s">
        <v>181</v>
      </c>
      <c r="BV5" s="1" t="s">
        <v>164</v>
      </c>
      <c r="BW5" s="1" t="s">
        <v>182</v>
      </c>
      <c r="BX5" s="1" t="s">
        <v>183</v>
      </c>
      <c r="BY5" s="1" t="s">
        <v>163</v>
      </c>
      <c r="BZ5" s="1" t="s">
        <v>184</v>
      </c>
      <c r="CA5" s="1" t="s">
        <v>171</v>
      </c>
      <c r="CB5" s="1" t="s">
        <v>127</v>
      </c>
      <c r="CC5" s="1" t="s">
        <v>166</v>
      </c>
      <c r="CD5" s="1" t="s">
        <v>130</v>
      </c>
      <c r="CE5" s="1" t="s">
        <v>185</v>
      </c>
      <c r="CF5" s="1" t="s">
        <v>178</v>
      </c>
      <c r="CG5" s="1" t="s">
        <v>186</v>
      </c>
      <c r="CH5" s="1" t="s">
        <v>187</v>
      </c>
      <c r="CI5" s="1" t="s">
        <v>163</v>
      </c>
      <c r="CJ5" s="1" t="s">
        <v>188</v>
      </c>
      <c r="CK5" s="1" t="s">
        <v>189</v>
      </c>
      <c r="CL5" s="1" t="s">
        <v>190</v>
      </c>
      <c r="CM5" s="1" t="s">
        <v>161</v>
      </c>
      <c r="CN5" s="1" t="s">
        <v>168</v>
      </c>
      <c r="CO5" s="1" t="s">
        <v>191</v>
      </c>
      <c r="CP5" s="1" t="s">
        <v>192</v>
      </c>
      <c r="CQ5" s="1" t="s">
        <v>160</v>
      </c>
      <c r="CR5" s="1" t="s">
        <v>193</v>
      </c>
      <c r="CS5" s="1" t="s">
        <v>194</v>
      </c>
      <c r="CT5" s="1" t="s">
        <v>177</v>
      </c>
      <c r="CU5" s="1" t="s">
        <v>136</v>
      </c>
      <c r="CV5" s="1" t="s">
        <v>195</v>
      </c>
      <c r="CW5" s="1" t="s">
        <v>196</v>
      </c>
      <c r="CX5" s="1" t="s">
        <v>197</v>
      </c>
      <c r="CY5" s="1" t="s">
        <v>142</v>
      </c>
      <c r="CZ5" s="1" t="s">
        <v>198</v>
      </c>
      <c r="DA5" s="1" t="s">
        <v>199</v>
      </c>
      <c r="DB5" s="1" t="s">
        <v>136</v>
      </c>
      <c r="DC5" s="1" t="s">
        <v>200</v>
      </c>
      <c r="DD5" s="1" t="s">
        <v>169</v>
      </c>
      <c r="DE5" s="1" t="s">
        <v>183</v>
      </c>
      <c r="DF5" s="1" t="s">
        <v>201</v>
      </c>
      <c r="DG5" s="1" t="s">
        <v>202</v>
      </c>
      <c r="DH5" s="1" t="s">
        <v>203</v>
      </c>
      <c r="DI5" s="1" t="s">
        <v>204</v>
      </c>
      <c r="DJ5" s="1" t="s">
        <v>155</v>
      </c>
      <c r="DK5" s="1" t="s">
        <v>205</v>
      </c>
      <c r="DL5" s="1" t="s">
        <v>206</v>
      </c>
      <c r="DM5" s="1" t="s">
        <v>207</v>
      </c>
      <c r="DN5" s="1" t="s">
        <v>208</v>
      </c>
      <c r="DO5" s="1" t="s">
        <v>209</v>
      </c>
      <c r="DP5" s="1" t="s">
        <v>210</v>
      </c>
      <c r="DQ5" s="1" t="s">
        <v>211</v>
      </c>
      <c r="DR5" s="1" t="s">
        <v>188</v>
      </c>
      <c r="DS5" s="1" t="s">
        <v>146</v>
      </c>
    </row>
    <row r="6" spans="1:702">
      <c r="A6" s="1" t="s">
        <v>212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213</v>
      </c>
      <c r="H6" s="1" t="s">
        <v>213</v>
      </c>
      <c r="I6" s="1" t="s">
        <v>213</v>
      </c>
      <c r="J6" s="1" t="s">
        <v>213</v>
      </c>
      <c r="K6" s="1" t="s">
        <v>213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1" t="s">
        <v>214</v>
      </c>
      <c r="Y6" s="1" t="s">
        <v>214</v>
      </c>
      <c r="Z6" s="1" t="s">
        <v>214</v>
      </c>
      <c r="AA6" s="1" t="s">
        <v>214</v>
      </c>
      <c r="AB6" s="1" t="s">
        <v>214</v>
      </c>
      <c r="AC6" s="1" t="s">
        <v>214</v>
      </c>
      <c r="AD6" s="1" t="s">
        <v>214</v>
      </c>
      <c r="AE6" s="1" t="s">
        <v>214</v>
      </c>
      <c r="AF6" s="1" t="s">
        <v>214</v>
      </c>
      <c r="AG6" s="1" t="s">
        <v>214</v>
      </c>
      <c r="AH6" s="1" t="s">
        <v>214</v>
      </c>
      <c r="AI6" s="1" t="s">
        <v>214</v>
      </c>
      <c r="AJ6" s="1" t="s">
        <v>214</v>
      </c>
      <c r="AK6" s="1" t="s">
        <v>214</v>
      </c>
      <c r="AL6" s="1" t="s">
        <v>214</v>
      </c>
      <c r="AM6" s="1" t="s">
        <v>214</v>
      </c>
      <c r="AN6" s="1" t="s">
        <v>214</v>
      </c>
      <c r="AO6" s="1" t="s">
        <v>214</v>
      </c>
      <c r="AP6" s="1" t="s">
        <v>214</v>
      </c>
      <c r="AQ6" s="1" t="s">
        <v>214</v>
      </c>
      <c r="AR6" s="1" t="s">
        <v>214</v>
      </c>
      <c r="AS6" s="1" t="s">
        <v>214</v>
      </c>
      <c r="AT6" s="2" t="str">
        <f>HYPERLINK("https://www.solarquotes.com.au/battery-storage/reviews/tesla-powerwall-3-review.html","Yes, review here.")</f>
        <v>Yes, review here.</v>
      </c>
      <c r="AU6" s="1" t="s">
        <v>213</v>
      </c>
      <c r="AV6" s="1" t="s">
        <v>213</v>
      </c>
      <c r="AW6" s="1" t="s">
        <v>213</v>
      </c>
      <c r="AX6" s="1" t="s">
        <v>213</v>
      </c>
      <c r="AY6" s="1" t="s">
        <v>213</v>
      </c>
      <c r="AZ6" s="1" t="s">
        <v>213</v>
      </c>
      <c r="BA6" s="1" t="s">
        <v>214</v>
      </c>
      <c r="BB6" s="2" t="str">
        <f>HYPERLINK("https://www.solarquotes.com.au/blog/solaredge-home-battery-review/","Yes, review here.")</f>
        <v>Yes, review here.</v>
      </c>
      <c r="BC6" s="2" t="str">
        <f>HYPERLINK("https://www.solarquotes.com.au/blog/solaredge-three-phase-mb3327/","Yes, overview here.")</f>
        <v>Yes, overview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1" t="s">
        <v>214</v>
      </c>
      <c r="BG6" s="1" t="s">
        <v>214</v>
      </c>
      <c r="BH6" s="1" t="s">
        <v>214</v>
      </c>
      <c r="BI6" s="1" t="s">
        <v>214</v>
      </c>
      <c r="BJ6" s="1" t="s">
        <v>214</v>
      </c>
      <c r="BK6" s="1" t="s">
        <v>213</v>
      </c>
      <c r="BL6" s="1" t="s">
        <v>213</v>
      </c>
      <c r="BM6" s="1" t="s">
        <v>213</v>
      </c>
      <c r="BN6" s="1" t="s">
        <v>213</v>
      </c>
      <c r="BO6" s="1" t="s">
        <v>213</v>
      </c>
      <c r="BP6" s="1" t="s">
        <v>214</v>
      </c>
      <c r="BQ6" s="1" t="s">
        <v>214</v>
      </c>
      <c r="BR6" s="1" t="s">
        <v>214</v>
      </c>
      <c r="BS6" s="1" t="s">
        <v>214</v>
      </c>
      <c r="BT6" s="1" t="s">
        <v>214</v>
      </c>
      <c r="BU6" s="1" t="s">
        <v>214</v>
      </c>
      <c r="BV6" s="1" t="s">
        <v>214</v>
      </c>
      <c r="BW6" s="1" t="s">
        <v>214</v>
      </c>
      <c r="BX6" s="1" t="s">
        <v>214</v>
      </c>
      <c r="BY6" s="1" t="s">
        <v>214</v>
      </c>
      <c r="BZ6" s="1" t="s">
        <v>214</v>
      </c>
      <c r="CA6" s="1" t="s">
        <v>214</v>
      </c>
      <c r="CB6" s="1" t="s">
        <v>214</v>
      </c>
      <c r="CC6" s="1" t="s">
        <v>214</v>
      </c>
      <c r="CD6" s="1" t="s">
        <v>214</v>
      </c>
      <c r="CE6" s="1" t="s">
        <v>214</v>
      </c>
      <c r="CF6" s="2" t="str">
        <f>HYPERLINK("https://www.solarquotes.com.au/blog/huawei-luna2000-battery-review/","Yes, review here.")</f>
        <v>Yes, review here.</v>
      </c>
      <c r="CG6" s="2" t="str">
        <f>HYPERLINK("https://www.solarquotes.com.au/blog/huawei-luna2000-battery-review/","Yes, review here.")</f>
        <v>Yes, review here.</v>
      </c>
      <c r="CH6" s="2" t="str">
        <f>HYPERLINK("https://www.solarquotes.com.au/blog/huawei-luna2000-battery-review/","Yes, review here.")</f>
        <v>Yes, review here.</v>
      </c>
      <c r="CI6" s="1" t="s">
        <v>214</v>
      </c>
      <c r="CJ6" s="1" t="s">
        <v>214</v>
      </c>
      <c r="CK6" s="1" t="s">
        <v>214</v>
      </c>
      <c r="CL6" s="1" t="s">
        <v>214</v>
      </c>
      <c r="CM6" s="1" t="s">
        <v>213</v>
      </c>
      <c r="CN6" s="1" t="s">
        <v>213</v>
      </c>
      <c r="CO6" s="1" t="s">
        <v>213</v>
      </c>
      <c r="CP6" s="1" t="s">
        <v>213</v>
      </c>
      <c r="CQ6" s="1" t="s">
        <v>213</v>
      </c>
      <c r="CR6" s="1" t="s">
        <v>213</v>
      </c>
      <c r="CS6" s="1" t="s">
        <v>213</v>
      </c>
      <c r="CT6" s="1" t="s">
        <v>213</v>
      </c>
      <c r="CU6" s="1" t="s">
        <v>214</v>
      </c>
      <c r="CV6" s="1" t="s">
        <v>214</v>
      </c>
      <c r="CW6" s="1" t="s">
        <v>214</v>
      </c>
      <c r="CX6" s="1" t="s">
        <v>214</v>
      </c>
      <c r="CY6" s="1" t="s">
        <v>214</v>
      </c>
      <c r="CZ6" s="1" t="s">
        <v>214</v>
      </c>
      <c r="DA6" s="1" t="s">
        <v>214</v>
      </c>
      <c r="DB6" s="1" t="s">
        <v>214</v>
      </c>
      <c r="DC6" s="1" t="s">
        <v>214</v>
      </c>
      <c r="DD6" s="1" t="s">
        <v>214</v>
      </c>
      <c r="DE6" s="1" t="s">
        <v>214</v>
      </c>
      <c r="DF6" s="1" t="s">
        <v>214</v>
      </c>
      <c r="DG6" s="1" t="s">
        <v>214</v>
      </c>
      <c r="DH6" s="1" t="s">
        <v>214</v>
      </c>
      <c r="DI6" s="1" t="s">
        <v>214</v>
      </c>
      <c r="DJ6" s="2" t="str">
        <f>HYPERLINK("https://www.solarquotes.com.au/blog/bluetti-home-battery-mb2923/","Here.")</f>
        <v>Here.</v>
      </c>
      <c r="DK6" s="1" t="s">
        <v>214</v>
      </c>
      <c r="DL6" s="1" t="s">
        <v>214</v>
      </c>
      <c r="DM6" s="1" t="s">
        <v>214</v>
      </c>
      <c r="DN6" s="2" t="str">
        <f>HYPERLINK("https://www.solarquotes.com.au/blog/heard-the-whispr/","Yes, here.")</f>
        <v>Yes, here.</v>
      </c>
      <c r="DO6" s="2" t="str">
        <f>HYPERLINK("https://www.solarquotes.com.au/blog/heard-the-whispr/","Yes, here.")</f>
        <v>Yes, here.</v>
      </c>
      <c r="DP6" s="2" t="str">
        <f>HYPERLINK("https://www.solarquotes.com.au/blog/heard-the-whispr/","Yes, here.")</f>
        <v>Yes, here.</v>
      </c>
      <c r="DQ6" s="2" t="str">
        <f>HYPERLINK("https://www.solarquotes.com.au/blog/heard-the-whispr/","Yes, here.")</f>
        <v>Yes, here.</v>
      </c>
      <c r="DR6" s="2" t="str">
        <f>HYPERLINK("https://www.solarquotes.com.au/blog/sonnen-evo-battery-review/","Yes, review here.")</f>
        <v>Yes, review here.</v>
      </c>
      <c r="DS6" s="1" t="s">
        <v>214</v>
      </c>
    </row>
    <row r="7" spans="1:702">
      <c r="A7" s="1" t="s">
        <v>215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216</v>
      </c>
      <c r="H7" s="1" t="s">
        <v>216</v>
      </c>
      <c r="I7" s="1" t="s">
        <v>216</v>
      </c>
      <c r="J7" s="1" t="s">
        <v>216</v>
      </c>
      <c r="K7" s="1" t="s">
        <v>216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HYPERLINK("https://www.solarquotes.com.au/glossary.html#nmc","NMC")</f>
        <v>NMC</v>
      </c>
      <c r="BC7" s="2" t="str">
        <f>HYPERLINK("https://www.solarquotes.com.au/glossary.html#lifepo","Lithium Iron Phosphate")</f>
        <v>Lithium Iron Phosphate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</row>
    <row r="8" spans="1:702">
      <c r="A8" s="1" t="s">
        <v>217</v>
      </c>
      <c r="B8" s="1" t="s">
        <v>218</v>
      </c>
      <c r="C8" s="1" t="s">
        <v>218</v>
      </c>
      <c r="D8" s="1" t="s">
        <v>218</v>
      </c>
      <c r="E8" s="1" t="s">
        <v>218</v>
      </c>
      <c r="F8" s="1" t="s">
        <v>218</v>
      </c>
      <c r="G8" s="1" t="s">
        <v>218</v>
      </c>
      <c r="H8" s="1" t="s">
        <v>218</v>
      </c>
      <c r="I8" s="1" t="s">
        <v>218</v>
      </c>
      <c r="J8" s="1" t="s">
        <v>218</v>
      </c>
      <c r="K8" s="1" t="s">
        <v>218</v>
      </c>
      <c r="L8" s="1" t="s">
        <v>219</v>
      </c>
      <c r="M8" s="1" t="s">
        <v>219</v>
      </c>
      <c r="N8" s="1" t="s">
        <v>219</v>
      </c>
      <c r="O8" s="1" t="s">
        <v>219</v>
      </c>
      <c r="P8" s="1" t="s">
        <v>219</v>
      </c>
      <c r="Q8" s="1" t="s">
        <v>219</v>
      </c>
      <c r="R8" s="1" t="s">
        <v>219</v>
      </c>
      <c r="S8" s="1" t="s">
        <v>219</v>
      </c>
      <c r="T8" s="1" t="s">
        <v>219</v>
      </c>
      <c r="U8" s="1" t="s">
        <v>219</v>
      </c>
      <c r="V8" s="1" t="s">
        <v>219</v>
      </c>
      <c r="W8" s="1" t="s">
        <v>219</v>
      </c>
      <c r="X8" s="1" t="s">
        <v>218</v>
      </c>
      <c r="Y8" s="1" t="s">
        <v>218</v>
      </c>
      <c r="Z8" s="1" t="s">
        <v>218</v>
      </c>
      <c r="AA8" s="1" t="s">
        <v>218</v>
      </c>
      <c r="AB8" s="1" t="s">
        <v>218</v>
      </c>
      <c r="AC8" s="1" t="s">
        <v>218</v>
      </c>
      <c r="AD8" s="1" t="s">
        <v>218</v>
      </c>
      <c r="AE8" s="1" t="s">
        <v>218</v>
      </c>
      <c r="AF8" s="1" t="s">
        <v>218</v>
      </c>
      <c r="AG8" s="1" t="s">
        <v>218</v>
      </c>
      <c r="AH8" s="1" t="s">
        <v>218</v>
      </c>
      <c r="AI8" s="1" t="s">
        <v>218</v>
      </c>
      <c r="AJ8" s="1" t="s">
        <v>218</v>
      </c>
      <c r="AK8" s="1" t="s">
        <v>218</v>
      </c>
      <c r="AL8" s="1" t="s">
        <v>219</v>
      </c>
      <c r="AM8" s="1" t="s">
        <v>219</v>
      </c>
      <c r="AN8" s="1" t="s">
        <v>219</v>
      </c>
      <c r="AO8" s="1" t="s">
        <v>219</v>
      </c>
      <c r="AP8" s="1" t="s">
        <v>219</v>
      </c>
      <c r="AQ8" s="1" t="s">
        <v>219</v>
      </c>
      <c r="AR8" s="1" t="s">
        <v>219</v>
      </c>
      <c r="AS8" s="1" t="s">
        <v>219</v>
      </c>
      <c r="AT8" s="1" t="s">
        <v>219</v>
      </c>
      <c r="AU8" s="1" t="s">
        <v>218</v>
      </c>
      <c r="AV8" s="1" t="s">
        <v>218</v>
      </c>
      <c r="AW8" s="1" t="s">
        <v>218</v>
      </c>
      <c r="AX8" s="1" t="s">
        <v>218</v>
      </c>
      <c r="AY8" s="1" t="s">
        <v>218</v>
      </c>
      <c r="AZ8" s="1" t="s">
        <v>218</v>
      </c>
      <c r="BA8" s="1" t="s">
        <v>220</v>
      </c>
      <c r="BB8" s="1" t="s">
        <v>221</v>
      </c>
      <c r="BC8" s="1" t="s">
        <v>221</v>
      </c>
      <c r="BD8" s="1" t="s">
        <v>221</v>
      </c>
      <c r="BE8" s="1" t="s">
        <v>221</v>
      </c>
      <c r="BF8" s="1" t="s">
        <v>219</v>
      </c>
      <c r="BG8" s="1" t="s">
        <v>219</v>
      </c>
      <c r="BH8" s="1" t="s">
        <v>219</v>
      </c>
      <c r="BI8" s="1" t="s">
        <v>219</v>
      </c>
      <c r="BJ8" s="1" t="s">
        <v>219</v>
      </c>
      <c r="BK8" s="1" t="s">
        <v>218</v>
      </c>
      <c r="BL8" s="1" t="s">
        <v>218</v>
      </c>
      <c r="BM8" s="1" t="s">
        <v>218</v>
      </c>
      <c r="BN8" s="1" t="s">
        <v>218</v>
      </c>
      <c r="BO8" s="1" t="s">
        <v>218</v>
      </c>
      <c r="BP8" s="1" t="s">
        <v>219</v>
      </c>
      <c r="BQ8" s="1" t="s">
        <v>219</v>
      </c>
      <c r="BR8" s="1" t="s">
        <v>219</v>
      </c>
      <c r="BS8" s="1" t="s">
        <v>219</v>
      </c>
      <c r="BT8" s="1" t="s">
        <v>219</v>
      </c>
      <c r="BU8" s="1" t="s">
        <v>219</v>
      </c>
      <c r="BV8" s="1" t="s">
        <v>219</v>
      </c>
      <c r="BW8" s="1" t="s">
        <v>219</v>
      </c>
      <c r="BX8" s="1" t="s">
        <v>219</v>
      </c>
      <c r="BY8" s="1" t="s">
        <v>219</v>
      </c>
      <c r="BZ8" s="1" t="s">
        <v>219</v>
      </c>
      <c r="CA8" s="1" t="s">
        <v>219</v>
      </c>
      <c r="CB8" s="1" t="s">
        <v>219</v>
      </c>
      <c r="CC8" s="1" t="s">
        <v>219</v>
      </c>
      <c r="CD8" s="1" t="s">
        <v>219</v>
      </c>
      <c r="CE8" s="1" t="s">
        <v>219</v>
      </c>
      <c r="CF8" s="1" t="s">
        <v>218</v>
      </c>
      <c r="CG8" s="1" t="s">
        <v>218</v>
      </c>
      <c r="CH8" s="1" t="s">
        <v>218</v>
      </c>
      <c r="CI8" s="1" t="s">
        <v>218</v>
      </c>
      <c r="CJ8" s="1" t="s">
        <v>218</v>
      </c>
      <c r="CK8" s="1" t="s">
        <v>218</v>
      </c>
      <c r="CL8" s="1" t="s">
        <v>218</v>
      </c>
      <c r="CM8" s="1" t="s">
        <v>219</v>
      </c>
      <c r="CN8" s="1" t="s">
        <v>219</v>
      </c>
      <c r="CO8" s="1" t="s">
        <v>219</v>
      </c>
      <c r="CP8" s="1" t="s">
        <v>219</v>
      </c>
      <c r="CQ8" s="1" t="s">
        <v>219</v>
      </c>
      <c r="CR8" s="1" t="s">
        <v>219</v>
      </c>
      <c r="CS8" s="1" t="s">
        <v>219</v>
      </c>
      <c r="CT8" s="1" t="s">
        <v>219</v>
      </c>
      <c r="CU8" s="1" t="s">
        <v>218</v>
      </c>
      <c r="CV8" s="1" t="s">
        <v>218</v>
      </c>
      <c r="CW8" s="1" t="s">
        <v>218</v>
      </c>
      <c r="CX8" s="1" t="s">
        <v>218</v>
      </c>
      <c r="CY8" s="1" t="s">
        <v>218</v>
      </c>
      <c r="CZ8" s="1" t="s">
        <v>218</v>
      </c>
      <c r="DA8" s="1" t="s">
        <v>218</v>
      </c>
      <c r="DB8" s="1" t="s">
        <v>219</v>
      </c>
      <c r="DC8" s="1" t="s">
        <v>219</v>
      </c>
      <c r="DD8" s="1" t="s">
        <v>219</v>
      </c>
      <c r="DE8" s="1" t="s">
        <v>219</v>
      </c>
      <c r="DF8" s="1" t="s">
        <v>219</v>
      </c>
      <c r="DG8" s="1" t="s">
        <v>219</v>
      </c>
      <c r="DH8" s="1" t="s">
        <v>219</v>
      </c>
      <c r="DI8" s="1" t="s">
        <v>219</v>
      </c>
      <c r="DJ8" s="1" t="s">
        <v>219</v>
      </c>
      <c r="DK8" s="1" t="s">
        <v>220</v>
      </c>
      <c r="DL8" s="1" t="s">
        <v>220</v>
      </c>
      <c r="DM8" s="1" t="s">
        <v>220</v>
      </c>
      <c r="DN8" s="1" t="s">
        <v>219</v>
      </c>
      <c r="DO8" s="1" t="s">
        <v>219</v>
      </c>
      <c r="DP8" s="1" t="s">
        <v>219</v>
      </c>
      <c r="DQ8" s="1" t="s">
        <v>219</v>
      </c>
      <c r="DR8" s="1" t="s">
        <v>220</v>
      </c>
      <c r="DS8" s="1" t="s">
        <v>219</v>
      </c>
    </row>
    <row r="9" spans="1:702">
      <c r="A9" s="1" t="s">
        <v>222</v>
      </c>
      <c r="B9" s="1" t="s">
        <v>223</v>
      </c>
      <c r="C9" s="1" t="s">
        <v>224</v>
      </c>
      <c r="D9" s="1" t="s">
        <v>225</v>
      </c>
      <c r="E9" s="1" t="s">
        <v>226</v>
      </c>
      <c r="F9" s="1" t="s">
        <v>227</v>
      </c>
      <c r="G9" s="1" t="s">
        <v>228</v>
      </c>
      <c r="H9" s="1" t="s">
        <v>229</v>
      </c>
      <c r="I9" s="1" t="s">
        <v>230</v>
      </c>
      <c r="J9" s="1" t="s">
        <v>231</v>
      </c>
      <c r="K9" s="1" t="s">
        <v>232</v>
      </c>
      <c r="L9" s="1" t="s">
        <v>233</v>
      </c>
      <c r="M9" s="1" t="s">
        <v>234</v>
      </c>
      <c r="N9" s="1" t="s">
        <v>235</v>
      </c>
      <c r="O9" s="1" t="s">
        <v>236</v>
      </c>
      <c r="P9" s="1" t="s">
        <v>237</v>
      </c>
      <c r="Q9" s="1" t="s">
        <v>238</v>
      </c>
      <c r="R9" s="1" t="s">
        <v>235</v>
      </c>
      <c r="S9" s="1" t="s">
        <v>236</v>
      </c>
      <c r="T9" s="1" t="s">
        <v>237</v>
      </c>
      <c r="U9" s="1" t="s">
        <v>234</v>
      </c>
      <c r="V9" s="1" t="s">
        <v>233</v>
      </c>
      <c r="W9" s="1" t="s">
        <v>238</v>
      </c>
      <c r="X9" s="1" t="s">
        <v>239</v>
      </c>
      <c r="Y9" s="1" t="s">
        <v>240</v>
      </c>
      <c r="Z9" s="1" t="s">
        <v>241</v>
      </c>
      <c r="AA9" s="1" t="s">
        <v>242</v>
      </c>
      <c r="AB9" s="1" t="s">
        <v>243</v>
      </c>
      <c r="AC9" s="1" t="s">
        <v>244</v>
      </c>
      <c r="AD9" s="1" t="s">
        <v>245</v>
      </c>
      <c r="AE9" s="1" t="s">
        <v>246</v>
      </c>
      <c r="AF9" s="1" t="s">
        <v>247</v>
      </c>
      <c r="AG9" s="1" t="s">
        <v>248</v>
      </c>
      <c r="AH9" s="1" t="s">
        <v>249</v>
      </c>
      <c r="AI9" s="1" t="s">
        <v>250</v>
      </c>
      <c r="AJ9" s="1" t="s">
        <v>251</v>
      </c>
      <c r="AK9" s="1" t="s">
        <v>252</v>
      </c>
      <c r="AL9" s="1" t="s">
        <v>253</v>
      </c>
      <c r="AM9" s="1" t="s">
        <v>254</v>
      </c>
      <c r="AN9" s="1" t="s">
        <v>228</v>
      </c>
      <c r="AO9" s="1" t="s">
        <v>229</v>
      </c>
      <c r="AP9" s="1" t="s">
        <v>230</v>
      </c>
      <c r="AQ9" s="1" t="s">
        <v>255</v>
      </c>
      <c r="AR9" s="1" t="s">
        <v>256</v>
      </c>
      <c r="AS9" s="1" t="s">
        <v>257</v>
      </c>
      <c r="AT9" s="1" t="s">
        <v>258</v>
      </c>
      <c r="AU9" s="1" t="s">
        <v>259</v>
      </c>
      <c r="AV9" s="1" t="s">
        <v>260</v>
      </c>
      <c r="AW9" s="1" t="s">
        <v>261</v>
      </c>
      <c r="AX9" s="1" t="s">
        <v>262</v>
      </c>
      <c r="AY9" s="1" t="s">
        <v>263</v>
      </c>
      <c r="AZ9" s="1" t="s">
        <v>264</v>
      </c>
      <c r="BA9" s="1" t="s">
        <v>265</v>
      </c>
      <c r="BB9" s="1" t="s">
        <v>253</v>
      </c>
      <c r="BC9" s="1" t="s">
        <v>266</v>
      </c>
      <c r="BD9" s="1" t="s">
        <v>267</v>
      </c>
      <c r="BE9" s="1" t="s">
        <v>268</v>
      </c>
      <c r="BF9" s="1" t="s">
        <v>255</v>
      </c>
      <c r="BG9" s="1" t="s">
        <v>256</v>
      </c>
      <c r="BH9" s="1" t="s">
        <v>257</v>
      </c>
      <c r="BI9" s="1" t="s">
        <v>269</v>
      </c>
      <c r="BJ9" s="1" t="s">
        <v>270</v>
      </c>
      <c r="BK9" s="1" t="s">
        <v>271</v>
      </c>
      <c r="BL9" s="1" t="s">
        <v>272</v>
      </c>
      <c r="BM9" s="1" t="s">
        <v>273</v>
      </c>
      <c r="BN9" s="1" t="s">
        <v>274</v>
      </c>
      <c r="BO9" s="1" t="s">
        <v>275</v>
      </c>
      <c r="BP9" s="1" t="s">
        <v>276</v>
      </c>
      <c r="BQ9" s="1" t="s">
        <v>277</v>
      </c>
      <c r="BR9" s="1" t="s">
        <v>278</v>
      </c>
      <c r="BS9" s="1" t="s">
        <v>279</v>
      </c>
      <c r="BT9" s="1" t="s">
        <v>280</v>
      </c>
      <c r="BU9" s="1" t="s">
        <v>281</v>
      </c>
      <c r="BV9" s="1" t="s">
        <v>282</v>
      </c>
      <c r="BW9" s="1" t="s">
        <v>281</v>
      </c>
      <c r="BX9" s="1" t="s">
        <v>283</v>
      </c>
      <c r="BY9" s="1" t="s">
        <v>284</v>
      </c>
      <c r="BZ9" s="1" t="s">
        <v>285</v>
      </c>
      <c r="CA9" s="1" t="s">
        <v>254</v>
      </c>
      <c r="CB9" s="1" t="s">
        <v>228</v>
      </c>
      <c r="CC9" s="1" t="s">
        <v>229</v>
      </c>
      <c r="CD9" s="1" t="s">
        <v>230</v>
      </c>
      <c r="CE9" s="1" t="s">
        <v>253</v>
      </c>
      <c r="CF9" s="1" t="s">
        <v>253</v>
      </c>
      <c r="CG9" s="1" t="s">
        <v>254</v>
      </c>
      <c r="CH9" s="1" t="s">
        <v>230</v>
      </c>
      <c r="CI9" s="1" t="s">
        <v>286</v>
      </c>
      <c r="CJ9" s="1" t="s">
        <v>287</v>
      </c>
      <c r="CK9" s="1" t="s">
        <v>288</v>
      </c>
      <c r="CL9" s="1" t="s">
        <v>289</v>
      </c>
      <c r="CM9" s="1" t="s">
        <v>282</v>
      </c>
      <c r="CN9" s="1" t="s">
        <v>283</v>
      </c>
      <c r="CO9" s="1" t="s">
        <v>290</v>
      </c>
      <c r="CP9" s="1" t="s">
        <v>282</v>
      </c>
      <c r="CQ9" s="1" t="s">
        <v>281</v>
      </c>
      <c r="CR9" s="1" t="s">
        <v>283</v>
      </c>
      <c r="CS9" s="1" t="s">
        <v>226</v>
      </c>
      <c r="CT9" s="1" t="s">
        <v>291</v>
      </c>
      <c r="CU9" s="1" t="s">
        <v>292</v>
      </c>
      <c r="CV9" s="1" t="s">
        <v>293</v>
      </c>
      <c r="CW9" s="1" t="s">
        <v>294</v>
      </c>
      <c r="CX9" s="1" t="s">
        <v>295</v>
      </c>
      <c r="CY9" s="1" t="s">
        <v>296</v>
      </c>
      <c r="CZ9" s="1" t="s">
        <v>297</v>
      </c>
      <c r="DA9" s="1" t="s">
        <v>298</v>
      </c>
      <c r="DB9" s="1" t="s">
        <v>292</v>
      </c>
      <c r="DC9" s="1" t="s">
        <v>293</v>
      </c>
      <c r="DD9" s="1" t="s">
        <v>294</v>
      </c>
      <c r="DE9" s="1" t="s">
        <v>292</v>
      </c>
      <c r="DF9" s="1" t="s">
        <v>293</v>
      </c>
      <c r="DG9" s="1" t="s">
        <v>294</v>
      </c>
      <c r="DH9" s="1" t="s">
        <v>226</v>
      </c>
      <c r="DI9" s="1" t="s">
        <v>296</v>
      </c>
      <c r="DJ9" s="1" t="s">
        <v>299</v>
      </c>
      <c r="DK9" s="1" t="s">
        <v>254</v>
      </c>
      <c r="DL9" s="1" t="s">
        <v>230</v>
      </c>
      <c r="DM9" s="1" t="s">
        <v>300</v>
      </c>
      <c r="DN9" s="1" t="s">
        <v>301</v>
      </c>
      <c r="DO9" s="1" t="s">
        <v>302</v>
      </c>
      <c r="DP9" s="1" t="s">
        <v>303</v>
      </c>
      <c r="DQ9" s="1" t="s">
        <v>304</v>
      </c>
      <c r="DR9" s="1" t="s">
        <v>305</v>
      </c>
      <c r="DS9" s="1" t="s">
        <v>292</v>
      </c>
    </row>
    <row r="10" spans="1:702">
      <c r="A10" s="1" t="s">
        <v>306</v>
      </c>
      <c r="B10" s="1" t="s">
        <v>223</v>
      </c>
      <c r="C10" s="1" t="s">
        <v>224</v>
      </c>
      <c r="D10" s="1" t="s">
        <v>225</v>
      </c>
      <c r="E10" s="1" t="s">
        <v>226</v>
      </c>
      <c r="F10" s="1" t="s">
        <v>227</v>
      </c>
      <c r="G10" s="1" t="s">
        <v>228</v>
      </c>
      <c r="H10" s="1" t="s">
        <v>229</v>
      </c>
      <c r="I10" s="1" t="s">
        <v>230</v>
      </c>
      <c r="J10" s="1" t="s">
        <v>231</v>
      </c>
      <c r="K10" s="1" t="s">
        <v>232</v>
      </c>
      <c r="L10" s="1" t="s">
        <v>307</v>
      </c>
      <c r="M10" s="1" t="s">
        <v>308</v>
      </c>
      <c r="N10" s="1" t="s">
        <v>309</v>
      </c>
      <c r="O10" s="1" t="s">
        <v>310</v>
      </c>
      <c r="P10" s="1" t="s">
        <v>311</v>
      </c>
      <c r="Q10" s="1" t="s">
        <v>312</v>
      </c>
      <c r="R10" s="1" t="s">
        <v>309</v>
      </c>
      <c r="S10" s="1" t="s">
        <v>310</v>
      </c>
      <c r="T10" s="1" t="s">
        <v>311</v>
      </c>
      <c r="U10" s="1" t="s">
        <v>308</v>
      </c>
      <c r="V10" s="1" t="s">
        <v>307</v>
      </c>
      <c r="W10" s="1" t="s">
        <v>312</v>
      </c>
      <c r="X10" s="1" t="s">
        <v>239</v>
      </c>
      <c r="Y10" s="1" t="s">
        <v>240</v>
      </c>
      <c r="Z10" s="1" t="s">
        <v>241</v>
      </c>
      <c r="AA10" s="1" t="s">
        <v>242</v>
      </c>
      <c r="AB10" s="1" t="s">
        <v>243</v>
      </c>
      <c r="AC10" s="1" t="s">
        <v>244</v>
      </c>
      <c r="AD10" s="1" t="s">
        <v>245</v>
      </c>
      <c r="AE10" s="1" t="s">
        <v>246</v>
      </c>
      <c r="AF10" s="1" t="s">
        <v>247</v>
      </c>
      <c r="AG10" s="1" t="s">
        <v>248</v>
      </c>
      <c r="AH10" s="1" t="s">
        <v>249</v>
      </c>
      <c r="AI10" s="1" t="s">
        <v>250</v>
      </c>
      <c r="AJ10" s="1" t="s">
        <v>251</v>
      </c>
      <c r="AK10" s="1" t="s">
        <v>252</v>
      </c>
      <c r="AL10" s="1" t="s">
        <v>253</v>
      </c>
      <c r="AM10" s="1" t="s">
        <v>254</v>
      </c>
      <c r="AN10" s="1" t="s">
        <v>228</v>
      </c>
      <c r="AO10" s="1" t="s">
        <v>229</v>
      </c>
      <c r="AP10" s="1" t="s">
        <v>230</v>
      </c>
      <c r="AQ10" s="1" t="s">
        <v>313</v>
      </c>
      <c r="AR10" s="1" t="s">
        <v>224</v>
      </c>
      <c r="AS10" s="1" t="s">
        <v>314</v>
      </c>
      <c r="AT10" s="1" t="s">
        <v>315</v>
      </c>
      <c r="AU10" s="1" t="s">
        <v>259</v>
      </c>
      <c r="AV10" s="1" t="s">
        <v>260</v>
      </c>
      <c r="AW10" s="1" t="s">
        <v>261</v>
      </c>
      <c r="AX10" s="1" t="s">
        <v>262</v>
      </c>
      <c r="AY10" s="1" t="s">
        <v>263</v>
      </c>
      <c r="AZ10" s="1" t="s">
        <v>264</v>
      </c>
      <c r="BA10" s="1" t="s">
        <v>265</v>
      </c>
      <c r="BB10" s="1" t="s">
        <v>316</v>
      </c>
      <c r="BC10" s="1" t="s">
        <v>266</v>
      </c>
      <c r="BD10" s="1" t="s">
        <v>267</v>
      </c>
      <c r="BE10" s="1" t="s">
        <v>268</v>
      </c>
      <c r="BF10" s="1" t="s">
        <v>313</v>
      </c>
      <c r="BG10" s="1" t="s">
        <v>224</v>
      </c>
      <c r="BH10" s="1" t="s">
        <v>314</v>
      </c>
      <c r="BI10" s="1" t="s">
        <v>317</v>
      </c>
      <c r="BJ10" s="1" t="s">
        <v>318</v>
      </c>
      <c r="BK10" s="1" t="s">
        <v>319</v>
      </c>
      <c r="BL10" s="1" t="s">
        <v>315</v>
      </c>
      <c r="BM10" s="1" t="s">
        <v>320</v>
      </c>
      <c r="BN10" s="1" t="s">
        <v>321</v>
      </c>
      <c r="BO10" s="1" t="s">
        <v>322</v>
      </c>
      <c r="BP10" s="1" t="s">
        <v>223</v>
      </c>
      <c r="BQ10" s="1" t="s">
        <v>323</v>
      </c>
      <c r="BR10" s="1" t="s">
        <v>324</v>
      </c>
      <c r="BS10" s="1" t="s">
        <v>232</v>
      </c>
      <c r="BT10" s="1" t="s">
        <v>318</v>
      </c>
      <c r="BU10" s="1" t="s">
        <v>254</v>
      </c>
      <c r="BV10" s="1" t="s">
        <v>325</v>
      </c>
      <c r="BW10" s="1" t="s">
        <v>326</v>
      </c>
      <c r="BX10" s="1" t="s">
        <v>327</v>
      </c>
      <c r="BY10" s="1" t="s">
        <v>328</v>
      </c>
      <c r="BZ10" s="1" t="s">
        <v>329</v>
      </c>
      <c r="CA10" s="1" t="s">
        <v>254</v>
      </c>
      <c r="CB10" s="1" t="s">
        <v>228</v>
      </c>
      <c r="CC10" s="1" t="s">
        <v>229</v>
      </c>
      <c r="CD10" s="1" t="s">
        <v>230</v>
      </c>
      <c r="CE10" s="1" t="s">
        <v>253</v>
      </c>
      <c r="CF10" s="1" t="s">
        <v>253</v>
      </c>
      <c r="CG10" s="1" t="s">
        <v>254</v>
      </c>
      <c r="CH10" s="1" t="s">
        <v>230</v>
      </c>
      <c r="CI10" s="1" t="s">
        <v>286</v>
      </c>
      <c r="CJ10" s="1" t="s">
        <v>330</v>
      </c>
      <c r="CK10" s="1" t="s">
        <v>331</v>
      </c>
      <c r="CL10" s="1" t="s">
        <v>332</v>
      </c>
      <c r="CM10" s="1" t="s">
        <v>333</v>
      </c>
      <c r="CN10" s="1" t="s">
        <v>334</v>
      </c>
      <c r="CO10" s="1" t="s">
        <v>335</v>
      </c>
      <c r="CP10" s="1" t="s">
        <v>336</v>
      </c>
      <c r="CQ10" s="1" t="s">
        <v>337</v>
      </c>
      <c r="CR10" s="1" t="s">
        <v>338</v>
      </c>
      <c r="CS10" s="1" t="s">
        <v>339</v>
      </c>
      <c r="CT10" s="1" t="s">
        <v>340</v>
      </c>
      <c r="CU10" s="1" t="s">
        <v>292</v>
      </c>
      <c r="CV10" s="1" t="s">
        <v>293</v>
      </c>
      <c r="CW10" s="1" t="s">
        <v>294</v>
      </c>
      <c r="CX10" s="1" t="s">
        <v>295</v>
      </c>
      <c r="CY10" s="1" t="s">
        <v>296</v>
      </c>
      <c r="CZ10" s="1" t="s">
        <v>297</v>
      </c>
      <c r="DA10" s="1" t="s">
        <v>298</v>
      </c>
      <c r="DB10" s="1" t="s">
        <v>341</v>
      </c>
      <c r="DC10" s="1" t="s">
        <v>342</v>
      </c>
      <c r="DD10" s="1" t="s">
        <v>343</v>
      </c>
      <c r="DE10" s="1" t="s">
        <v>341</v>
      </c>
      <c r="DF10" s="1" t="s">
        <v>342</v>
      </c>
      <c r="DG10" s="1" t="s">
        <v>343</v>
      </c>
      <c r="DH10" s="1" t="s">
        <v>344</v>
      </c>
      <c r="DI10" s="1" t="s">
        <v>345</v>
      </c>
      <c r="DJ10" s="1" t="s">
        <v>346</v>
      </c>
      <c r="DK10" s="1" t="s">
        <v>254</v>
      </c>
      <c r="DL10" s="1" t="s">
        <v>230</v>
      </c>
      <c r="DM10" s="1" t="s">
        <v>300</v>
      </c>
      <c r="DN10" s="1" t="s">
        <v>347</v>
      </c>
      <c r="DO10" s="1" t="s">
        <v>348</v>
      </c>
      <c r="DP10" s="1" t="s">
        <v>349</v>
      </c>
      <c r="DQ10" s="1" t="s">
        <v>350</v>
      </c>
      <c r="DR10" s="1" t="s">
        <v>253</v>
      </c>
      <c r="DS10" s="1" t="s">
        <v>316</v>
      </c>
    </row>
    <row r="11" spans="1:702">
      <c r="A11" s="1" t="s">
        <v>351</v>
      </c>
      <c r="B11" s="1" t="s">
        <v>352</v>
      </c>
      <c r="C11" s="1" t="s">
        <v>352</v>
      </c>
      <c r="D11" s="1" t="s">
        <v>352</v>
      </c>
      <c r="E11" s="1" t="s">
        <v>352</v>
      </c>
      <c r="F11" s="1" t="s">
        <v>352</v>
      </c>
      <c r="G11" s="1" t="s">
        <v>352</v>
      </c>
      <c r="H11" s="1" t="s">
        <v>352</v>
      </c>
      <c r="I11" s="1" t="s">
        <v>352</v>
      </c>
      <c r="J11" s="1" t="s">
        <v>352</v>
      </c>
      <c r="K11" s="1" t="s">
        <v>352</v>
      </c>
      <c r="L11" s="1" t="s">
        <v>353</v>
      </c>
      <c r="M11" s="1" t="s">
        <v>353</v>
      </c>
      <c r="N11" s="1" t="s">
        <v>353</v>
      </c>
      <c r="O11" s="1" t="s">
        <v>353</v>
      </c>
      <c r="P11" s="1" t="s">
        <v>353</v>
      </c>
      <c r="Q11" s="1" t="s">
        <v>353</v>
      </c>
      <c r="R11" s="1" t="s">
        <v>353</v>
      </c>
      <c r="S11" s="1" t="s">
        <v>353</v>
      </c>
      <c r="T11" s="1" t="s">
        <v>353</v>
      </c>
      <c r="U11" s="1" t="s">
        <v>353</v>
      </c>
      <c r="V11" s="1" t="s">
        <v>353</v>
      </c>
      <c r="W11" s="1" t="s">
        <v>353</v>
      </c>
      <c r="X11" s="1" t="s">
        <v>352</v>
      </c>
      <c r="Y11" s="1" t="s">
        <v>352</v>
      </c>
      <c r="Z11" s="1" t="s">
        <v>352</v>
      </c>
      <c r="AA11" s="1" t="s">
        <v>352</v>
      </c>
      <c r="AB11" s="1" t="s">
        <v>352</v>
      </c>
      <c r="AC11" s="1" t="s">
        <v>352</v>
      </c>
      <c r="AD11" s="1" t="s">
        <v>352</v>
      </c>
      <c r="AE11" s="1" t="s">
        <v>352</v>
      </c>
      <c r="AF11" s="1" t="s">
        <v>352</v>
      </c>
      <c r="AG11" s="1" t="s">
        <v>352</v>
      </c>
      <c r="AH11" s="1" t="s">
        <v>352</v>
      </c>
      <c r="AI11" s="1" t="s">
        <v>352</v>
      </c>
      <c r="AJ11" s="1" t="s">
        <v>352</v>
      </c>
      <c r="AK11" s="1" t="s">
        <v>352</v>
      </c>
      <c r="AL11" s="1" t="s">
        <v>354</v>
      </c>
      <c r="AM11" s="1" t="s">
        <v>354</v>
      </c>
      <c r="AN11" s="1" t="s">
        <v>354</v>
      </c>
      <c r="AO11" s="1" t="s">
        <v>354</v>
      </c>
      <c r="AP11" s="1" t="s">
        <v>354</v>
      </c>
      <c r="AQ11" s="1" t="s">
        <v>355</v>
      </c>
      <c r="AR11" s="1" t="s">
        <v>355</v>
      </c>
      <c r="AS11" s="1" t="s">
        <v>355</v>
      </c>
      <c r="AT11" s="1" t="s">
        <v>356</v>
      </c>
      <c r="AU11" s="1" t="s">
        <v>357</v>
      </c>
      <c r="AV11" s="1" t="s">
        <v>357</v>
      </c>
      <c r="AW11" s="1" t="s">
        <v>357</v>
      </c>
      <c r="AX11" s="1" t="s">
        <v>357</v>
      </c>
      <c r="AY11" s="1" t="s">
        <v>357</v>
      </c>
      <c r="AZ11" s="1" t="s">
        <v>357</v>
      </c>
      <c r="BA11" s="1" t="s">
        <v>358</v>
      </c>
      <c r="BB11" s="1" t="s">
        <v>359</v>
      </c>
      <c r="BC11" s="1" t="s">
        <v>360</v>
      </c>
      <c r="BD11" s="1" t="s">
        <v>360</v>
      </c>
      <c r="BE11" s="1" t="s">
        <v>360</v>
      </c>
      <c r="BF11" s="1" t="s">
        <v>352</v>
      </c>
      <c r="BG11" s="1" t="s">
        <v>352</v>
      </c>
      <c r="BH11" s="1" t="s">
        <v>352</v>
      </c>
      <c r="BI11" s="1" t="s">
        <v>352</v>
      </c>
      <c r="BJ11" s="1" t="s">
        <v>352</v>
      </c>
      <c r="BK11" s="1" t="s">
        <v>358</v>
      </c>
      <c r="BL11" s="1" t="s">
        <v>358</v>
      </c>
      <c r="BM11" s="1" t="s">
        <v>358</v>
      </c>
      <c r="BN11" s="1" t="s">
        <v>358</v>
      </c>
      <c r="BO11" s="1" t="s">
        <v>358</v>
      </c>
      <c r="BP11" s="1" t="s">
        <v>352</v>
      </c>
      <c r="BQ11" s="1" t="s">
        <v>352</v>
      </c>
      <c r="BR11" s="1" t="s">
        <v>352</v>
      </c>
      <c r="BS11" s="1" t="s">
        <v>352</v>
      </c>
      <c r="BT11" s="1" t="s">
        <v>352</v>
      </c>
      <c r="BU11" s="1" t="s">
        <v>352</v>
      </c>
      <c r="BV11" s="1" t="s">
        <v>352</v>
      </c>
      <c r="BW11" s="1" t="s">
        <v>352</v>
      </c>
      <c r="BX11" s="1" t="s">
        <v>352</v>
      </c>
      <c r="BY11" s="1" t="s">
        <v>352</v>
      </c>
      <c r="BZ11" s="1" t="s">
        <v>352</v>
      </c>
      <c r="CA11" s="1" t="s">
        <v>352</v>
      </c>
      <c r="CB11" s="1" t="s">
        <v>352</v>
      </c>
      <c r="CC11" s="1" t="s">
        <v>352</v>
      </c>
      <c r="CD11" s="1" t="s">
        <v>352</v>
      </c>
      <c r="CE11" s="1" t="s">
        <v>352</v>
      </c>
      <c r="CF11" s="1" t="s">
        <v>361</v>
      </c>
      <c r="CG11" s="1" t="s">
        <v>361</v>
      </c>
      <c r="CH11" s="1" t="s">
        <v>361</v>
      </c>
      <c r="CI11" s="1" t="s">
        <v>362</v>
      </c>
      <c r="CJ11" s="1" t="s">
        <v>362</v>
      </c>
      <c r="CK11" s="1" t="s">
        <v>362</v>
      </c>
      <c r="CL11" s="1" t="s">
        <v>362</v>
      </c>
      <c r="CM11" s="1" t="s">
        <v>358</v>
      </c>
      <c r="CN11" s="1" t="s">
        <v>358</v>
      </c>
      <c r="CO11" s="1" t="s">
        <v>358</v>
      </c>
      <c r="CP11" s="1" t="s">
        <v>363</v>
      </c>
      <c r="CQ11" s="1" t="s">
        <v>363</v>
      </c>
      <c r="CR11" s="1" t="s">
        <v>363</v>
      </c>
      <c r="CS11" s="1" t="s">
        <v>363</v>
      </c>
      <c r="CT11" s="1" t="s">
        <v>363</v>
      </c>
      <c r="CU11" s="1" t="s">
        <v>352</v>
      </c>
      <c r="CV11" s="1" t="s">
        <v>352</v>
      </c>
      <c r="CW11" s="1" t="s">
        <v>352</v>
      </c>
      <c r="CX11" s="1" t="s">
        <v>352</v>
      </c>
      <c r="CY11" s="1" t="s">
        <v>352</v>
      </c>
      <c r="CZ11" s="1" t="s">
        <v>352</v>
      </c>
      <c r="DA11" s="1" t="s">
        <v>352</v>
      </c>
      <c r="DB11" s="1" t="s">
        <v>352</v>
      </c>
      <c r="DC11" s="1" t="s">
        <v>352</v>
      </c>
      <c r="DD11" s="1" t="s">
        <v>352</v>
      </c>
      <c r="DE11" s="1" t="s">
        <v>352</v>
      </c>
      <c r="DF11" s="1" t="s">
        <v>352</v>
      </c>
      <c r="DG11" s="1" t="s">
        <v>352</v>
      </c>
      <c r="DH11" s="1" t="s">
        <v>352</v>
      </c>
      <c r="DI11" s="1" t="s">
        <v>352</v>
      </c>
      <c r="DJ11" s="1" t="s">
        <v>358</v>
      </c>
      <c r="DK11" s="1" t="s">
        <v>364</v>
      </c>
      <c r="DL11" s="1" t="s">
        <v>364</v>
      </c>
      <c r="DM11" s="1" t="s">
        <v>364</v>
      </c>
      <c r="DN11" s="1" t="s">
        <v>365</v>
      </c>
      <c r="DO11" s="1" t="s">
        <v>365</v>
      </c>
      <c r="DP11" s="1" t="s">
        <v>365</v>
      </c>
      <c r="DQ11" s="1" t="s">
        <v>365</v>
      </c>
      <c r="DR11" s="1" t="s">
        <v>366</v>
      </c>
      <c r="DS11" s="1" t="s">
        <v>358</v>
      </c>
    </row>
    <row r="12" spans="1:702">
      <c r="A12" s="1" t="s">
        <v>367</v>
      </c>
      <c r="B12" s="1" t="s">
        <v>368</v>
      </c>
      <c r="C12" s="1" t="s">
        <v>369</v>
      </c>
      <c r="D12" s="1" t="s">
        <v>369</v>
      </c>
      <c r="E12" s="1" t="s">
        <v>369</v>
      </c>
      <c r="F12" s="1" t="s">
        <v>370</v>
      </c>
      <c r="G12" s="1" t="s">
        <v>371</v>
      </c>
      <c r="H12" s="1" t="s">
        <v>372</v>
      </c>
      <c r="I12" s="1" t="s">
        <v>372</v>
      </c>
      <c r="J12" s="1" t="s">
        <v>372</v>
      </c>
      <c r="K12" s="1" t="s">
        <v>372</v>
      </c>
      <c r="L12" s="1" t="s">
        <v>373</v>
      </c>
      <c r="M12" s="1" t="s">
        <v>374</v>
      </c>
      <c r="N12" s="1" t="s">
        <v>375</v>
      </c>
      <c r="O12" s="1" t="s">
        <v>375</v>
      </c>
      <c r="P12" s="1" t="s">
        <v>375</v>
      </c>
      <c r="Q12" s="1" t="s">
        <v>373</v>
      </c>
      <c r="R12" s="1" t="s">
        <v>375</v>
      </c>
      <c r="S12" s="1" t="s">
        <v>375</v>
      </c>
      <c r="T12" s="1" t="s">
        <v>375</v>
      </c>
      <c r="U12" s="1" t="s">
        <v>373</v>
      </c>
      <c r="V12" s="1" t="s">
        <v>373</v>
      </c>
      <c r="W12" s="1" t="s">
        <v>373</v>
      </c>
      <c r="X12" s="1" t="s">
        <v>376</v>
      </c>
      <c r="Y12" s="1" t="s">
        <v>377</v>
      </c>
      <c r="Z12" s="1" t="s">
        <v>377</v>
      </c>
      <c r="AA12" s="1" t="s">
        <v>377</v>
      </c>
      <c r="AB12" s="1" t="s">
        <v>377</v>
      </c>
      <c r="AC12" s="1" t="s">
        <v>377</v>
      </c>
      <c r="AD12" s="1" t="s">
        <v>377</v>
      </c>
      <c r="AE12" s="1" t="s">
        <v>376</v>
      </c>
      <c r="AF12" s="1" t="s">
        <v>378</v>
      </c>
      <c r="AG12" s="1" t="s">
        <v>379</v>
      </c>
      <c r="AH12" s="1" t="s">
        <v>380</v>
      </c>
      <c r="AI12" s="1" t="s">
        <v>381</v>
      </c>
      <c r="AJ12" s="1" t="s">
        <v>382</v>
      </c>
      <c r="AK12" s="1" t="s">
        <v>383</v>
      </c>
      <c r="AL12" s="1" t="s">
        <v>373</v>
      </c>
      <c r="AM12" s="1" t="s">
        <v>373</v>
      </c>
      <c r="AN12" s="1" t="s">
        <v>373</v>
      </c>
      <c r="AO12" s="1" t="s">
        <v>373</v>
      </c>
      <c r="AP12" s="1" t="s">
        <v>373</v>
      </c>
      <c r="AQ12" s="1" t="s">
        <v>373</v>
      </c>
      <c r="AR12" s="1" t="s">
        <v>373</v>
      </c>
      <c r="AS12" s="1" t="s">
        <v>373</v>
      </c>
      <c r="AT12" s="1" t="s">
        <v>384</v>
      </c>
      <c r="AU12" s="1" t="s">
        <v>385</v>
      </c>
      <c r="AV12" s="1" t="s">
        <v>385</v>
      </c>
      <c r="AW12" s="1" t="s">
        <v>385</v>
      </c>
      <c r="AX12" s="1" t="s">
        <v>385</v>
      </c>
      <c r="AY12" s="1" t="s">
        <v>385</v>
      </c>
      <c r="AZ12" s="1" t="s">
        <v>385</v>
      </c>
      <c r="BA12" s="1" t="s">
        <v>386</v>
      </c>
      <c r="BB12" s="1" t="s">
        <v>387</v>
      </c>
      <c r="BC12" s="1" t="s">
        <v>388</v>
      </c>
      <c r="BD12" s="1" t="s">
        <v>388</v>
      </c>
      <c r="BE12" s="1" t="s">
        <v>388</v>
      </c>
      <c r="BF12" s="1" t="s">
        <v>373</v>
      </c>
      <c r="BG12" s="1" t="s">
        <v>373</v>
      </c>
      <c r="BH12" s="1" t="s">
        <v>373</v>
      </c>
      <c r="BI12" s="1" t="s">
        <v>373</v>
      </c>
      <c r="BJ12" s="1" t="s">
        <v>373</v>
      </c>
      <c r="BK12" s="1" t="s">
        <v>373</v>
      </c>
      <c r="BL12" s="1" t="s">
        <v>389</v>
      </c>
      <c r="BM12" s="1" t="s">
        <v>390</v>
      </c>
      <c r="BN12" s="1" t="s">
        <v>390</v>
      </c>
      <c r="BO12" s="1" t="s">
        <v>390</v>
      </c>
      <c r="BP12" s="1" t="s">
        <v>391</v>
      </c>
      <c r="BQ12" s="1" t="s">
        <v>391</v>
      </c>
      <c r="BR12" s="1" t="s">
        <v>391</v>
      </c>
      <c r="BS12" s="1" t="s">
        <v>391</v>
      </c>
      <c r="BT12" s="1" t="s">
        <v>391</v>
      </c>
      <c r="BU12" s="1" t="s">
        <v>391</v>
      </c>
      <c r="BV12" s="1" t="s">
        <v>374</v>
      </c>
      <c r="BW12" s="1" t="s">
        <v>374</v>
      </c>
      <c r="BX12" s="1" t="s">
        <v>374</v>
      </c>
      <c r="BY12" s="1" t="s">
        <v>374</v>
      </c>
      <c r="BZ12" s="1" t="s">
        <v>374</v>
      </c>
      <c r="CA12" s="1" t="s">
        <v>392</v>
      </c>
      <c r="CB12" s="1" t="s">
        <v>392</v>
      </c>
      <c r="CC12" s="1" t="s">
        <v>392</v>
      </c>
      <c r="CD12" s="1" t="s">
        <v>392</v>
      </c>
      <c r="CE12" s="1" t="s">
        <v>392</v>
      </c>
      <c r="CF12" s="1" t="s">
        <v>373</v>
      </c>
      <c r="CG12" s="1" t="s">
        <v>373</v>
      </c>
      <c r="CH12" s="1" t="s">
        <v>373</v>
      </c>
      <c r="CI12" s="1" t="s">
        <v>393</v>
      </c>
      <c r="CJ12" s="1" t="s">
        <v>394</v>
      </c>
      <c r="CK12" s="1" t="s">
        <v>394</v>
      </c>
      <c r="CL12" s="1" t="s">
        <v>394</v>
      </c>
      <c r="CM12" s="1" t="s">
        <v>373</v>
      </c>
      <c r="CN12" s="1" t="s">
        <v>395</v>
      </c>
      <c r="CO12" s="1" t="s">
        <v>396</v>
      </c>
      <c r="CP12" s="1" t="s">
        <v>373</v>
      </c>
      <c r="CQ12" s="1" t="s">
        <v>373</v>
      </c>
      <c r="CR12" s="1" t="s">
        <v>373</v>
      </c>
      <c r="CS12" s="1" t="s">
        <v>373</v>
      </c>
      <c r="CT12" s="1" t="s">
        <v>373</v>
      </c>
      <c r="CU12" s="1" t="s">
        <v>397</v>
      </c>
      <c r="CV12" s="1" t="s">
        <v>398</v>
      </c>
      <c r="CW12" s="1" t="s">
        <v>399</v>
      </c>
      <c r="CX12" s="1" t="s">
        <v>400</v>
      </c>
      <c r="CY12" s="1" t="s">
        <v>401</v>
      </c>
      <c r="CZ12" s="1" t="s">
        <v>402</v>
      </c>
      <c r="DA12" s="1" t="s">
        <v>403</v>
      </c>
      <c r="DB12" s="1" t="s">
        <v>404</v>
      </c>
      <c r="DC12" s="1" t="s">
        <v>404</v>
      </c>
      <c r="DD12" s="1" t="s">
        <v>404</v>
      </c>
      <c r="DE12" s="1" t="s">
        <v>405</v>
      </c>
      <c r="DF12" s="1" t="s">
        <v>405</v>
      </c>
      <c r="DG12" s="1" t="s">
        <v>405</v>
      </c>
      <c r="DH12" s="1" t="s">
        <v>405</v>
      </c>
      <c r="DI12" s="1" t="s">
        <v>405</v>
      </c>
      <c r="DJ12" s="1" t="s">
        <v>385</v>
      </c>
      <c r="DK12" s="1" t="s">
        <v>406</v>
      </c>
      <c r="DL12" s="1" t="s">
        <v>406</v>
      </c>
      <c r="DM12" s="1" t="s">
        <v>406</v>
      </c>
      <c r="DN12" s="1" t="s">
        <v>407</v>
      </c>
      <c r="DO12" s="1" t="s">
        <v>407</v>
      </c>
      <c r="DP12" s="1" t="s">
        <v>407</v>
      </c>
      <c r="DQ12" s="1" t="s">
        <v>407</v>
      </c>
      <c r="DR12" s="1" t="s">
        <v>408</v>
      </c>
      <c r="DS12" s="1" t="s">
        <v>373</v>
      </c>
    </row>
    <row r="13" spans="1:702">
      <c r="A13" s="1" t="s">
        <v>409</v>
      </c>
      <c r="B13" s="1" t="s">
        <v>410</v>
      </c>
      <c r="C13" s="1" t="s">
        <v>411</v>
      </c>
      <c r="D13" s="1" t="s">
        <v>412</v>
      </c>
      <c r="E13" s="1" t="s">
        <v>413</v>
      </c>
      <c r="F13" s="1" t="s">
        <v>414</v>
      </c>
      <c r="G13" s="1" t="s">
        <v>415</v>
      </c>
      <c r="H13" s="1" t="s">
        <v>416</v>
      </c>
      <c r="I13" s="1" t="s">
        <v>417</v>
      </c>
      <c r="J13" s="1" t="s">
        <v>418</v>
      </c>
      <c r="K13" s="1" t="s">
        <v>419</v>
      </c>
      <c r="L13" s="1" t="s">
        <v>420</v>
      </c>
      <c r="M13" s="1" t="s">
        <v>421</v>
      </c>
      <c r="N13" s="1" t="s">
        <v>422</v>
      </c>
      <c r="O13" s="1" t="s">
        <v>423</v>
      </c>
      <c r="P13" s="1" t="s">
        <v>424</v>
      </c>
      <c r="Q13" s="1" t="s">
        <v>420</v>
      </c>
      <c r="R13" s="1" t="s">
        <v>422</v>
      </c>
      <c r="S13" s="1" t="s">
        <v>423</v>
      </c>
      <c r="T13" s="1" t="s">
        <v>424</v>
      </c>
      <c r="U13" s="1" t="s">
        <v>425</v>
      </c>
      <c r="V13" s="1" t="s">
        <v>426</v>
      </c>
      <c r="W13" s="1" t="s">
        <v>427</v>
      </c>
      <c r="X13" s="1" t="s">
        <v>428</v>
      </c>
      <c r="Y13" s="1" t="s">
        <v>429</v>
      </c>
      <c r="Z13" s="1" t="s">
        <v>430</v>
      </c>
      <c r="AA13" s="1" t="s">
        <v>431</v>
      </c>
      <c r="AB13" s="1" t="s">
        <v>432</v>
      </c>
      <c r="AC13" s="1" t="s">
        <v>433</v>
      </c>
      <c r="AD13" s="1" t="s">
        <v>434</v>
      </c>
      <c r="AE13" s="1" t="s">
        <v>428</v>
      </c>
      <c r="AF13" s="1" t="s">
        <v>435</v>
      </c>
      <c r="AG13" s="1" t="s">
        <v>436</v>
      </c>
      <c r="AH13" s="1" t="s">
        <v>437</v>
      </c>
      <c r="AI13" s="1" t="s">
        <v>438</v>
      </c>
      <c r="AJ13" s="1" t="s">
        <v>439</v>
      </c>
      <c r="AK13" s="1" t="s">
        <v>440</v>
      </c>
      <c r="AL13" s="1" t="s">
        <v>441</v>
      </c>
      <c r="AM13" s="1" t="s">
        <v>427</v>
      </c>
      <c r="AN13" s="1" t="s">
        <v>442</v>
      </c>
      <c r="AO13" s="1" t="s">
        <v>443</v>
      </c>
      <c r="AP13" s="1" t="s">
        <v>444</v>
      </c>
      <c r="AQ13" s="1" t="s">
        <v>445</v>
      </c>
      <c r="AR13" s="1" t="s">
        <v>446</v>
      </c>
      <c r="AS13" s="1" t="s">
        <v>447</v>
      </c>
      <c r="AT13" s="1" t="s">
        <v>448</v>
      </c>
      <c r="AU13" s="1" t="s">
        <v>449</v>
      </c>
      <c r="AV13" s="1" t="s">
        <v>450</v>
      </c>
      <c r="AW13" s="1" t="s">
        <v>451</v>
      </c>
      <c r="AX13" s="1" t="s">
        <v>452</v>
      </c>
      <c r="AY13" s="1" t="s">
        <v>430</v>
      </c>
      <c r="AZ13" s="1" t="s">
        <v>453</v>
      </c>
      <c r="BA13" s="1" t="s">
        <v>454</v>
      </c>
      <c r="BB13" s="1" t="s">
        <v>455</v>
      </c>
      <c r="BC13" s="1" t="s">
        <v>456</v>
      </c>
      <c r="BD13" s="1" t="s">
        <v>457</v>
      </c>
      <c r="BE13" s="1" t="s">
        <v>458</v>
      </c>
      <c r="BF13" s="1" t="s">
        <v>455</v>
      </c>
      <c r="BG13" s="1" t="s">
        <v>459</v>
      </c>
      <c r="BH13" s="1" t="s">
        <v>460</v>
      </c>
      <c r="BI13" s="1" t="s">
        <v>461</v>
      </c>
      <c r="BJ13" s="1" t="s">
        <v>462</v>
      </c>
      <c r="BK13" s="1" t="s">
        <v>463</v>
      </c>
      <c r="BL13" s="1" t="s">
        <v>464</v>
      </c>
      <c r="BM13" s="1" t="s">
        <v>465</v>
      </c>
      <c r="BN13" s="1" t="s">
        <v>466</v>
      </c>
      <c r="BO13" s="1" t="s">
        <v>444</v>
      </c>
      <c r="BP13" s="1" t="s">
        <v>467</v>
      </c>
      <c r="BQ13" s="1" t="s">
        <v>443</v>
      </c>
      <c r="BR13" s="1" t="s">
        <v>468</v>
      </c>
      <c r="BS13" s="1" t="s">
        <v>469</v>
      </c>
      <c r="BT13" s="1" t="s">
        <v>470</v>
      </c>
      <c r="BU13" s="1" t="s">
        <v>471</v>
      </c>
      <c r="BV13" s="1" t="s">
        <v>472</v>
      </c>
      <c r="BW13" s="1" t="s">
        <v>473</v>
      </c>
      <c r="BX13" s="1" t="s">
        <v>449</v>
      </c>
      <c r="BY13" s="1" t="s">
        <v>474</v>
      </c>
      <c r="BZ13" s="1" t="s">
        <v>475</v>
      </c>
      <c r="CA13" s="1" t="s">
        <v>476</v>
      </c>
      <c r="CB13" s="1" t="s">
        <v>477</v>
      </c>
      <c r="CC13" s="1" t="s">
        <v>478</v>
      </c>
      <c r="CD13" s="1" t="s">
        <v>479</v>
      </c>
      <c r="CE13" s="1" t="s">
        <v>480</v>
      </c>
      <c r="CF13" s="1" t="s">
        <v>481</v>
      </c>
      <c r="CG13" s="1" t="s">
        <v>482</v>
      </c>
      <c r="CH13" s="1" t="s">
        <v>483</v>
      </c>
      <c r="CI13" s="1" t="s">
        <v>484</v>
      </c>
      <c r="CJ13" s="1" t="s">
        <v>485</v>
      </c>
      <c r="CK13" s="1" t="s">
        <v>486</v>
      </c>
      <c r="CL13" s="1" t="s">
        <v>487</v>
      </c>
      <c r="CM13" s="1" t="s">
        <v>488</v>
      </c>
      <c r="CN13" s="1" t="s">
        <v>489</v>
      </c>
      <c r="CO13" s="1" t="s">
        <v>490</v>
      </c>
      <c r="CP13" s="1" t="s">
        <v>491</v>
      </c>
      <c r="CQ13" s="1" t="s">
        <v>492</v>
      </c>
      <c r="CR13" s="1" t="s">
        <v>493</v>
      </c>
      <c r="CS13" s="1" t="s">
        <v>494</v>
      </c>
      <c r="CT13" s="1" t="s">
        <v>495</v>
      </c>
      <c r="CU13" s="1" t="s">
        <v>496</v>
      </c>
      <c r="CV13" s="1" t="s">
        <v>497</v>
      </c>
      <c r="CW13" s="1" t="s">
        <v>498</v>
      </c>
      <c r="CX13" s="1" t="s">
        <v>499</v>
      </c>
      <c r="CY13" s="1" t="s">
        <v>500</v>
      </c>
      <c r="CZ13" s="1" t="s">
        <v>501</v>
      </c>
      <c r="DA13" s="1" t="s">
        <v>502</v>
      </c>
      <c r="DB13" s="1" t="s">
        <v>503</v>
      </c>
      <c r="DC13" s="1" t="s">
        <v>504</v>
      </c>
      <c r="DD13" s="1" t="s">
        <v>505</v>
      </c>
      <c r="DE13" s="1" t="s">
        <v>506</v>
      </c>
      <c r="DF13" s="1" t="s">
        <v>507</v>
      </c>
      <c r="DG13" s="1" t="s">
        <v>508</v>
      </c>
      <c r="DH13" s="1" t="s">
        <v>474</v>
      </c>
      <c r="DI13" s="1" t="s">
        <v>509</v>
      </c>
      <c r="DJ13" s="1" t="s">
        <v>510</v>
      </c>
      <c r="DK13" s="1" t="s">
        <v>511</v>
      </c>
      <c r="DL13" s="1" t="s">
        <v>512</v>
      </c>
      <c r="DM13" s="1" t="s">
        <v>513</v>
      </c>
      <c r="DN13" s="1" t="s">
        <v>514</v>
      </c>
      <c r="DO13" s="1" t="s">
        <v>515</v>
      </c>
      <c r="DP13" s="1" t="s">
        <v>516</v>
      </c>
      <c r="DQ13" s="1" t="s">
        <v>517</v>
      </c>
      <c r="DR13" s="1" t="s">
        <v>518</v>
      </c>
      <c r="DS13" s="1" t="s">
        <v>463</v>
      </c>
    </row>
    <row r="14" spans="1:702">
      <c r="A14" s="1" t="s">
        <v>519</v>
      </c>
      <c r="B14" s="1" t="s">
        <v>520</v>
      </c>
      <c r="C14" s="1" t="s">
        <v>521</v>
      </c>
      <c r="D14" s="1" t="s">
        <v>522</v>
      </c>
      <c r="E14" s="1" t="s">
        <v>523</v>
      </c>
      <c r="F14" s="1" t="s">
        <v>524</v>
      </c>
      <c r="G14" s="1" t="s">
        <v>525</v>
      </c>
      <c r="H14" s="1" t="s">
        <v>526</v>
      </c>
      <c r="I14" s="1" t="s">
        <v>527</v>
      </c>
      <c r="J14" s="1" t="s">
        <v>528</v>
      </c>
      <c r="K14" s="1" t="s">
        <v>529</v>
      </c>
      <c r="L14" s="1" t="s">
        <v>530</v>
      </c>
      <c r="M14" s="1" t="s">
        <v>531</v>
      </c>
      <c r="N14" s="1" t="s">
        <v>532</v>
      </c>
      <c r="O14" s="1" t="s">
        <v>533</v>
      </c>
      <c r="P14" s="1" t="s">
        <v>534</v>
      </c>
      <c r="Q14" s="1" t="s">
        <v>530</v>
      </c>
      <c r="R14" s="1" t="s">
        <v>532</v>
      </c>
      <c r="S14" s="1" t="s">
        <v>533</v>
      </c>
      <c r="T14" s="1" t="s">
        <v>534</v>
      </c>
      <c r="U14" s="1" t="s">
        <v>531</v>
      </c>
      <c r="V14" s="1" t="s">
        <v>530</v>
      </c>
      <c r="W14" s="1" t="s">
        <v>530</v>
      </c>
      <c r="X14" s="1" t="s">
        <v>535</v>
      </c>
      <c r="Y14" s="1" t="s">
        <v>536</v>
      </c>
      <c r="Z14" s="1" t="s">
        <v>537</v>
      </c>
      <c r="AA14" s="1" t="s">
        <v>538</v>
      </c>
      <c r="AB14" s="1" t="s">
        <v>539</v>
      </c>
      <c r="AC14" s="1" t="s">
        <v>540</v>
      </c>
      <c r="AD14" s="1" t="s">
        <v>541</v>
      </c>
      <c r="AE14" s="1" t="s">
        <v>542</v>
      </c>
      <c r="AF14" s="1" t="s">
        <v>543</v>
      </c>
      <c r="AG14" s="1" t="s">
        <v>544</v>
      </c>
      <c r="AH14" s="1" t="s">
        <v>545</v>
      </c>
      <c r="AI14" s="1" t="s">
        <v>546</v>
      </c>
      <c r="AJ14" s="1" t="s">
        <v>547</v>
      </c>
      <c r="AK14" s="1" t="s">
        <v>548</v>
      </c>
      <c r="AL14" s="1" t="s">
        <v>549</v>
      </c>
      <c r="AM14" s="1" t="s">
        <v>550</v>
      </c>
      <c r="AN14" s="1" t="s">
        <v>551</v>
      </c>
      <c r="AO14" s="1" t="s">
        <v>552</v>
      </c>
      <c r="AP14" s="1" t="s">
        <v>553</v>
      </c>
      <c r="AQ14" s="1" t="s">
        <v>554</v>
      </c>
      <c r="AR14" s="1" t="s">
        <v>555</v>
      </c>
      <c r="AS14" s="1" t="s">
        <v>556</v>
      </c>
      <c r="AT14" s="1" t="s">
        <v>557</v>
      </c>
      <c r="AU14" s="1" t="s">
        <v>558</v>
      </c>
      <c r="AV14" s="1" t="s">
        <v>559</v>
      </c>
      <c r="AW14" s="1" t="s">
        <v>560</v>
      </c>
      <c r="AX14" s="1" t="s">
        <v>561</v>
      </c>
      <c r="AY14" s="1" t="s">
        <v>562</v>
      </c>
      <c r="AZ14" s="1" t="s">
        <v>563</v>
      </c>
      <c r="BA14" s="1" t="s">
        <v>564</v>
      </c>
      <c r="BB14" s="1" t="s">
        <v>565</v>
      </c>
      <c r="BC14" s="1" t="s">
        <v>566</v>
      </c>
      <c r="BD14" s="1" t="s">
        <v>567</v>
      </c>
      <c r="BE14" s="1" t="s">
        <v>568</v>
      </c>
      <c r="BF14" s="1" t="s">
        <v>569</v>
      </c>
      <c r="BG14" s="1" t="s">
        <v>570</v>
      </c>
      <c r="BH14" s="1" t="s">
        <v>571</v>
      </c>
      <c r="BI14" s="1" t="s">
        <v>572</v>
      </c>
      <c r="BJ14" s="1" t="s">
        <v>573</v>
      </c>
      <c r="BK14" s="1" t="s">
        <v>574</v>
      </c>
      <c r="BL14" s="1" t="s">
        <v>575</v>
      </c>
      <c r="BM14" s="1" t="s">
        <v>576</v>
      </c>
      <c r="BN14" s="1" t="s">
        <v>577</v>
      </c>
      <c r="BO14" s="1" t="s">
        <v>577</v>
      </c>
      <c r="BP14" s="1" t="s">
        <v>578</v>
      </c>
      <c r="BQ14" s="1" t="s">
        <v>579</v>
      </c>
      <c r="BR14" s="1" t="s">
        <v>580</v>
      </c>
      <c r="BS14" s="1" t="s">
        <v>581</v>
      </c>
      <c r="BT14" s="1" t="s">
        <v>582</v>
      </c>
      <c r="BU14" s="1" t="s">
        <v>578</v>
      </c>
      <c r="BV14" s="1" t="s">
        <v>583</v>
      </c>
      <c r="BW14" s="1" t="s">
        <v>584</v>
      </c>
      <c r="BX14" s="1" t="s">
        <v>585</v>
      </c>
      <c r="BY14" s="1" t="s">
        <v>586</v>
      </c>
      <c r="BZ14" s="1" t="s">
        <v>587</v>
      </c>
      <c r="CA14" s="1" t="s">
        <v>588</v>
      </c>
      <c r="CB14" s="1" t="s">
        <v>589</v>
      </c>
      <c r="CC14" s="1" t="s">
        <v>590</v>
      </c>
      <c r="CD14" s="1" t="s">
        <v>591</v>
      </c>
      <c r="CE14" s="1" t="s">
        <v>592</v>
      </c>
      <c r="CF14" s="1" t="s">
        <v>593</v>
      </c>
      <c r="CG14" s="1" t="s">
        <v>594</v>
      </c>
      <c r="CH14" s="1" t="s">
        <v>595</v>
      </c>
      <c r="CI14" s="1" t="s">
        <v>596</v>
      </c>
      <c r="CJ14" s="1" t="s">
        <v>597</v>
      </c>
      <c r="CK14" s="1" t="s">
        <v>598</v>
      </c>
      <c r="CL14" s="1" t="s">
        <v>599</v>
      </c>
      <c r="CM14" s="1" t="s">
        <v>600</v>
      </c>
      <c r="CN14" s="1" t="s">
        <v>601</v>
      </c>
      <c r="CO14" s="1" t="s">
        <v>602</v>
      </c>
      <c r="CP14" s="1" t="s">
        <v>603</v>
      </c>
      <c r="CQ14" s="1" t="s">
        <v>604</v>
      </c>
      <c r="CR14" s="1" t="s">
        <v>605</v>
      </c>
      <c r="CS14" s="1" t="s">
        <v>606</v>
      </c>
      <c r="CT14" s="1" t="s">
        <v>606</v>
      </c>
      <c r="CU14" s="1" t="s">
        <v>607</v>
      </c>
      <c r="CV14" s="1" t="s">
        <v>608</v>
      </c>
      <c r="CW14" s="1" t="s">
        <v>609</v>
      </c>
      <c r="CX14" s="1" t="s">
        <v>610</v>
      </c>
      <c r="CY14" s="1" t="s">
        <v>611</v>
      </c>
      <c r="CZ14" s="1" t="s">
        <v>612</v>
      </c>
      <c r="DA14" s="1" t="s">
        <v>613</v>
      </c>
      <c r="DB14" s="1" t="s">
        <v>614</v>
      </c>
      <c r="DC14" s="1" t="s">
        <v>615</v>
      </c>
      <c r="DD14" s="1" t="s">
        <v>616</v>
      </c>
      <c r="DE14" s="1" t="s">
        <v>617</v>
      </c>
      <c r="DF14" s="1" t="s">
        <v>618</v>
      </c>
      <c r="DG14" s="1" t="s">
        <v>619</v>
      </c>
      <c r="DH14" s="1" t="s">
        <v>620</v>
      </c>
      <c r="DI14" s="1" t="s">
        <v>621</v>
      </c>
      <c r="DJ14" s="1" t="s">
        <v>622</v>
      </c>
      <c r="DK14" s="1" t="s">
        <v>623</v>
      </c>
      <c r="DL14" s="1" t="s">
        <v>624</v>
      </c>
      <c r="DM14" s="1" t="s">
        <v>625</v>
      </c>
      <c r="DN14" s="1" t="s">
        <v>626</v>
      </c>
      <c r="DO14" s="1" t="s">
        <v>627</v>
      </c>
      <c r="DP14" s="1" t="s">
        <v>628</v>
      </c>
      <c r="DQ14" s="1" t="s">
        <v>629</v>
      </c>
      <c r="DR14" s="1" t="s">
        <v>630</v>
      </c>
      <c r="DS14" s="1" t="s">
        <v>631</v>
      </c>
    </row>
    <row r="15" spans="1:702">
      <c r="A15" s="1" t="s">
        <v>632</v>
      </c>
      <c r="B15" s="1" t="s">
        <v>219</v>
      </c>
      <c r="C15" s="1" t="s">
        <v>219</v>
      </c>
      <c r="D15" s="1" t="s">
        <v>219</v>
      </c>
      <c r="E15" s="1" t="s">
        <v>219</v>
      </c>
      <c r="F15" s="1" t="s">
        <v>219</v>
      </c>
      <c r="G15" s="1" t="s">
        <v>219</v>
      </c>
      <c r="H15" s="1" t="s">
        <v>219</v>
      </c>
      <c r="I15" s="1" t="s">
        <v>219</v>
      </c>
      <c r="J15" s="1" t="s">
        <v>219</v>
      </c>
      <c r="K15" s="1" t="s">
        <v>219</v>
      </c>
      <c r="L15" s="1" t="s">
        <v>219</v>
      </c>
      <c r="M15" s="1" t="s">
        <v>219</v>
      </c>
      <c r="N15" s="1" t="s">
        <v>219</v>
      </c>
      <c r="O15" s="1" t="s">
        <v>219</v>
      </c>
      <c r="P15" s="1" t="s">
        <v>219</v>
      </c>
      <c r="Q15" s="1" t="s">
        <v>219</v>
      </c>
      <c r="R15" s="1" t="s">
        <v>219</v>
      </c>
      <c r="S15" s="1" t="s">
        <v>219</v>
      </c>
      <c r="T15" s="1" t="s">
        <v>219</v>
      </c>
      <c r="U15" s="1" t="s">
        <v>219</v>
      </c>
      <c r="V15" s="1" t="s">
        <v>219</v>
      </c>
      <c r="W15" s="1" t="s">
        <v>219</v>
      </c>
      <c r="X15" s="1" t="s">
        <v>219</v>
      </c>
      <c r="Y15" s="1" t="s">
        <v>219</v>
      </c>
      <c r="Z15" s="1" t="s">
        <v>219</v>
      </c>
      <c r="AA15" s="1" t="s">
        <v>219</v>
      </c>
      <c r="AB15" s="1" t="s">
        <v>219</v>
      </c>
      <c r="AC15" s="1" t="s">
        <v>219</v>
      </c>
      <c r="AD15" s="1" t="s">
        <v>219</v>
      </c>
      <c r="AE15" s="1" t="s">
        <v>219</v>
      </c>
      <c r="AF15" s="1" t="s">
        <v>219</v>
      </c>
      <c r="AG15" s="1" t="s">
        <v>219</v>
      </c>
      <c r="AH15" s="1" t="s">
        <v>219</v>
      </c>
      <c r="AI15" s="1" t="s">
        <v>219</v>
      </c>
      <c r="AJ15" s="1" t="s">
        <v>219</v>
      </c>
      <c r="AK15" s="1" t="s">
        <v>219</v>
      </c>
      <c r="AL15" s="1" t="s">
        <v>219</v>
      </c>
      <c r="AM15" s="1" t="s">
        <v>219</v>
      </c>
      <c r="AN15" s="1" t="s">
        <v>219</v>
      </c>
      <c r="AO15" s="1" t="s">
        <v>219</v>
      </c>
      <c r="AP15" s="1" t="s">
        <v>219</v>
      </c>
      <c r="AQ15" s="1" t="s">
        <v>219</v>
      </c>
      <c r="AR15" s="1" t="s">
        <v>219</v>
      </c>
      <c r="AS15" s="1" t="s">
        <v>219</v>
      </c>
      <c r="AT15" s="1" t="s">
        <v>218</v>
      </c>
      <c r="AU15" s="1" t="s">
        <v>219</v>
      </c>
      <c r="AV15" s="1" t="s">
        <v>219</v>
      </c>
      <c r="AW15" s="1" t="s">
        <v>219</v>
      </c>
      <c r="AX15" s="1" t="s">
        <v>219</v>
      </c>
      <c r="AY15" s="1" t="s">
        <v>219</v>
      </c>
      <c r="AZ15" s="1" t="s">
        <v>219</v>
      </c>
      <c r="BA15" s="1" t="s">
        <v>633</v>
      </c>
      <c r="BB15" s="1" t="s">
        <v>218</v>
      </c>
      <c r="BC15" s="1" t="s">
        <v>218</v>
      </c>
      <c r="BD15" s="1" t="s">
        <v>218</v>
      </c>
      <c r="BE15" s="1" t="s">
        <v>218</v>
      </c>
      <c r="BF15" s="1" t="s">
        <v>218</v>
      </c>
      <c r="BG15" s="1" t="s">
        <v>218</v>
      </c>
      <c r="BH15" s="1" t="s">
        <v>218</v>
      </c>
      <c r="BI15" s="1" t="s">
        <v>218</v>
      </c>
      <c r="BJ15" s="1" t="s">
        <v>218</v>
      </c>
      <c r="BK15" s="1" t="s">
        <v>219</v>
      </c>
      <c r="BL15" s="1" t="s">
        <v>219</v>
      </c>
      <c r="BM15" s="1" t="s">
        <v>219</v>
      </c>
      <c r="BN15" s="1" t="s">
        <v>219</v>
      </c>
      <c r="BO15" s="1" t="s">
        <v>219</v>
      </c>
      <c r="BP15" s="1" t="s">
        <v>219</v>
      </c>
      <c r="BQ15" s="1" t="s">
        <v>219</v>
      </c>
      <c r="BR15" s="1" t="s">
        <v>219</v>
      </c>
      <c r="BS15" s="1" t="s">
        <v>219</v>
      </c>
      <c r="BT15" s="1" t="s">
        <v>219</v>
      </c>
      <c r="BU15" s="1" t="s">
        <v>219</v>
      </c>
      <c r="BV15" s="1" t="s">
        <v>219</v>
      </c>
      <c r="BW15" s="1" t="s">
        <v>219</v>
      </c>
      <c r="BX15" s="1" t="s">
        <v>219</v>
      </c>
      <c r="BY15" s="1" t="s">
        <v>219</v>
      </c>
      <c r="BZ15" s="1" t="s">
        <v>219</v>
      </c>
      <c r="CA15" s="1" t="s">
        <v>219</v>
      </c>
      <c r="CB15" s="1" t="s">
        <v>219</v>
      </c>
      <c r="CC15" s="1" t="s">
        <v>219</v>
      </c>
      <c r="CD15" s="1" t="s">
        <v>219</v>
      </c>
      <c r="CE15" s="1" t="s">
        <v>219</v>
      </c>
      <c r="CF15" s="1" t="s">
        <v>219</v>
      </c>
      <c r="CG15" s="1" t="s">
        <v>219</v>
      </c>
      <c r="CH15" s="1" t="s">
        <v>219</v>
      </c>
      <c r="CI15" s="1" t="s">
        <v>219</v>
      </c>
      <c r="CJ15" s="1" t="s">
        <v>219</v>
      </c>
      <c r="CK15" s="1" t="s">
        <v>219</v>
      </c>
      <c r="CL15" s="1" t="s">
        <v>219</v>
      </c>
      <c r="CM15" s="1" t="s">
        <v>219</v>
      </c>
      <c r="CN15" s="1" t="s">
        <v>219</v>
      </c>
      <c r="CO15" s="1" t="s">
        <v>219</v>
      </c>
      <c r="CP15" s="1" t="s">
        <v>218</v>
      </c>
      <c r="CQ15" s="1" t="s">
        <v>218</v>
      </c>
      <c r="CR15" s="1" t="s">
        <v>218</v>
      </c>
      <c r="CS15" s="1" t="s">
        <v>218</v>
      </c>
      <c r="CT15" s="1" t="s">
        <v>218</v>
      </c>
      <c r="CU15" s="1" t="s">
        <v>218</v>
      </c>
      <c r="CV15" s="1" t="s">
        <v>218</v>
      </c>
      <c r="CW15" s="1" t="s">
        <v>218</v>
      </c>
      <c r="CX15" s="1" t="s">
        <v>218</v>
      </c>
      <c r="CY15" s="1" t="s">
        <v>218</v>
      </c>
      <c r="CZ15" s="1" t="s">
        <v>218</v>
      </c>
      <c r="DA15" s="1" t="s">
        <v>218</v>
      </c>
      <c r="DB15" s="1" t="s">
        <v>218</v>
      </c>
      <c r="DC15" s="1" t="s">
        <v>218</v>
      </c>
      <c r="DD15" s="1" t="s">
        <v>218</v>
      </c>
      <c r="DE15" s="1" t="s">
        <v>218</v>
      </c>
      <c r="DF15" s="1" t="s">
        <v>218</v>
      </c>
      <c r="DG15" s="1" t="s">
        <v>218</v>
      </c>
      <c r="DH15" s="1" t="s">
        <v>218</v>
      </c>
      <c r="DI15" s="1" t="s">
        <v>218</v>
      </c>
      <c r="DJ15" s="1" t="s">
        <v>219</v>
      </c>
      <c r="DK15" s="1" t="s">
        <v>634</v>
      </c>
      <c r="DL15" s="1" t="s">
        <v>634</v>
      </c>
      <c r="DM15" s="1" t="s">
        <v>634</v>
      </c>
      <c r="DN15" s="1" t="s">
        <v>219</v>
      </c>
      <c r="DO15" s="1" t="s">
        <v>219</v>
      </c>
      <c r="DP15" s="1" t="s">
        <v>219</v>
      </c>
      <c r="DQ15" s="1" t="s">
        <v>219</v>
      </c>
      <c r="DR15" s="1" t="s">
        <v>633</v>
      </c>
      <c r="DS15" s="1" t="s">
        <v>633</v>
      </c>
    </row>
    <row r="16" spans="1:702">
      <c r="A16" s="1" t="s">
        <v>635</v>
      </c>
      <c r="B16" s="1" t="s">
        <v>636</v>
      </c>
      <c r="C16" s="1" t="s">
        <v>636</v>
      </c>
      <c r="D16" s="1" t="s">
        <v>636</v>
      </c>
      <c r="E16" s="1" t="s">
        <v>636</v>
      </c>
      <c r="F16" s="1" t="s">
        <v>636</v>
      </c>
      <c r="G16" s="1" t="s">
        <v>636</v>
      </c>
      <c r="H16" s="1" t="s">
        <v>636</v>
      </c>
      <c r="I16" s="1" t="s">
        <v>636</v>
      </c>
      <c r="J16" s="1" t="s">
        <v>636</v>
      </c>
      <c r="K16" s="1" t="s">
        <v>636</v>
      </c>
      <c r="L16" s="1" t="s">
        <v>637</v>
      </c>
      <c r="M16" s="1" t="s">
        <v>637</v>
      </c>
      <c r="N16" s="1" t="s">
        <v>637</v>
      </c>
      <c r="O16" s="1" t="s">
        <v>637</v>
      </c>
      <c r="P16" s="1" t="s">
        <v>637</v>
      </c>
      <c r="Q16" s="1" t="s">
        <v>637</v>
      </c>
      <c r="R16" s="1" t="s">
        <v>637</v>
      </c>
      <c r="S16" s="1" t="s">
        <v>637</v>
      </c>
      <c r="T16" s="1" t="s">
        <v>637</v>
      </c>
      <c r="U16" s="1" t="s">
        <v>637</v>
      </c>
      <c r="V16" s="1" t="s">
        <v>637</v>
      </c>
      <c r="W16" s="1" t="s">
        <v>637</v>
      </c>
      <c r="X16" s="1" t="s">
        <v>638</v>
      </c>
      <c r="Y16" s="1" t="s">
        <v>638</v>
      </c>
      <c r="Z16" s="1" t="s">
        <v>638</v>
      </c>
      <c r="AA16" s="1" t="s">
        <v>638</v>
      </c>
      <c r="AB16" s="1" t="s">
        <v>638</v>
      </c>
      <c r="AC16" s="1" t="s">
        <v>638</v>
      </c>
      <c r="AD16" s="1" t="s">
        <v>638</v>
      </c>
      <c r="AE16" s="1" t="s">
        <v>638</v>
      </c>
      <c r="AF16" s="1" t="s">
        <v>638</v>
      </c>
      <c r="AG16" s="1" t="s">
        <v>638</v>
      </c>
      <c r="AH16" s="1" t="s">
        <v>638</v>
      </c>
      <c r="AI16" s="1" t="s">
        <v>638</v>
      </c>
      <c r="AJ16" s="1" t="s">
        <v>638</v>
      </c>
      <c r="AK16" s="1" t="s">
        <v>638</v>
      </c>
      <c r="AL16" s="1" t="s">
        <v>639</v>
      </c>
      <c r="AM16" s="1" t="s">
        <v>639</v>
      </c>
      <c r="AN16" s="1" t="s">
        <v>639</v>
      </c>
      <c r="AO16" s="1" t="s">
        <v>639</v>
      </c>
      <c r="AP16" s="1" t="s">
        <v>639</v>
      </c>
      <c r="AQ16" s="1" t="s">
        <v>639</v>
      </c>
      <c r="AR16" s="1" t="s">
        <v>639</v>
      </c>
      <c r="AS16" s="1" t="s">
        <v>639</v>
      </c>
      <c r="AT16" s="1" t="s">
        <v>640</v>
      </c>
      <c r="AU16" s="1" t="s">
        <v>641</v>
      </c>
      <c r="AV16" s="1" t="s">
        <v>641</v>
      </c>
      <c r="AW16" s="1" t="s">
        <v>641</v>
      </c>
      <c r="AX16" s="1" t="s">
        <v>641</v>
      </c>
      <c r="AY16" s="1" t="s">
        <v>641</v>
      </c>
      <c r="AZ16" s="1" t="s">
        <v>641</v>
      </c>
      <c r="BA16" s="1" t="s">
        <v>642</v>
      </c>
      <c r="BB16" s="1" t="s">
        <v>641</v>
      </c>
      <c r="BC16" s="1" t="s">
        <v>641</v>
      </c>
      <c r="BD16" s="1" t="s">
        <v>641</v>
      </c>
      <c r="BE16" s="1" t="s">
        <v>641</v>
      </c>
      <c r="BF16" s="1" t="s">
        <v>638</v>
      </c>
      <c r="BG16" s="1" t="s">
        <v>638</v>
      </c>
      <c r="BH16" s="1" t="s">
        <v>638</v>
      </c>
      <c r="BI16" s="1" t="s">
        <v>638</v>
      </c>
      <c r="BJ16" s="1" t="s">
        <v>638</v>
      </c>
      <c r="BK16" s="1" t="s">
        <v>643</v>
      </c>
      <c r="BL16" s="1" t="s">
        <v>643</v>
      </c>
      <c r="BM16" s="1" t="s">
        <v>643</v>
      </c>
      <c r="BN16" s="1" t="s">
        <v>643</v>
      </c>
      <c r="BO16" s="1" t="s">
        <v>643</v>
      </c>
      <c r="BP16" s="1" t="s">
        <v>637</v>
      </c>
      <c r="BQ16" s="1" t="s">
        <v>637</v>
      </c>
      <c r="BR16" s="1" t="s">
        <v>637</v>
      </c>
      <c r="BS16" s="1" t="s">
        <v>637</v>
      </c>
      <c r="BT16" s="1" t="s">
        <v>637</v>
      </c>
      <c r="BU16" s="1" t="s">
        <v>637</v>
      </c>
      <c r="BV16" s="1" t="s">
        <v>644</v>
      </c>
      <c r="BW16" s="1" t="s">
        <v>644</v>
      </c>
      <c r="BX16" s="1" t="s">
        <v>644</v>
      </c>
      <c r="BY16" s="1" t="s">
        <v>644</v>
      </c>
      <c r="BZ16" s="1" t="s">
        <v>644</v>
      </c>
      <c r="CA16" s="1" t="s">
        <v>637</v>
      </c>
      <c r="CB16" s="1" t="s">
        <v>637</v>
      </c>
      <c r="CC16" s="1" t="s">
        <v>637</v>
      </c>
      <c r="CD16" s="1" t="s">
        <v>637</v>
      </c>
      <c r="CE16" s="1" t="s">
        <v>637</v>
      </c>
      <c r="CF16" s="1" t="s">
        <v>637</v>
      </c>
      <c r="CG16" s="1" t="s">
        <v>637</v>
      </c>
      <c r="CH16" s="1" t="s">
        <v>637</v>
      </c>
      <c r="CI16" s="1" t="s">
        <v>638</v>
      </c>
      <c r="CJ16" s="1" t="s">
        <v>638</v>
      </c>
      <c r="CK16" s="1" t="s">
        <v>638</v>
      </c>
      <c r="CL16" s="1" t="s">
        <v>638</v>
      </c>
      <c r="CM16" s="1" t="s">
        <v>645</v>
      </c>
      <c r="CN16" s="1" t="s">
        <v>645</v>
      </c>
      <c r="CO16" s="1" t="s">
        <v>645</v>
      </c>
      <c r="CP16" s="1" t="s">
        <v>638</v>
      </c>
      <c r="CQ16" s="1" t="s">
        <v>638</v>
      </c>
      <c r="CR16" s="1" t="s">
        <v>638</v>
      </c>
      <c r="CS16" s="1" t="s">
        <v>638</v>
      </c>
      <c r="CT16" s="1" t="s">
        <v>638</v>
      </c>
      <c r="CU16" s="1" t="s">
        <v>646</v>
      </c>
      <c r="CV16" s="1" t="s">
        <v>646</v>
      </c>
      <c r="CW16" s="1" t="s">
        <v>646</v>
      </c>
      <c r="CX16" s="1" t="s">
        <v>646</v>
      </c>
      <c r="CY16" s="1" t="s">
        <v>646</v>
      </c>
      <c r="CZ16" s="1" t="s">
        <v>646</v>
      </c>
      <c r="DA16" s="1" t="s">
        <v>646</v>
      </c>
      <c r="DB16" s="1" t="s">
        <v>647</v>
      </c>
      <c r="DC16" s="1" t="s">
        <v>647</v>
      </c>
      <c r="DD16" s="1" t="s">
        <v>647</v>
      </c>
      <c r="DE16" s="1" t="s">
        <v>647</v>
      </c>
      <c r="DF16" s="1" t="s">
        <v>647</v>
      </c>
      <c r="DG16" s="1" t="s">
        <v>647</v>
      </c>
      <c r="DH16" s="1" t="s">
        <v>644</v>
      </c>
      <c r="DI16" s="1" t="s">
        <v>644</v>
      </c>
      <c r="DJ16" s="1" t="s">
        <v>639</v>
      </c>
      <c r="DK16" s="1" t="s">
        <v>648</v>
      </c>
      <c r="DL16" s="1" t="s">
        <v>648</v>
      </c>
      <c r="DM16" s="1" t="s">
        <v>648</v>
      </c>
      <c r="DN16" s="1" t="s">
        <v>649</v>
      </c>
      <c r="DO16" s="1" t="s">
        <v>649</v>
      </c>
      <c r="DP16" s="1" t="s">
        <v>649</v>
      </c>
      <c r="DQ16" s="1" t="s">
        <v>649</v>
      </c>
      <c r="DR16" s="1" t="s">
        <v>650</v>
      </c>
      <c r="DS16" s="1" t="s">
        <v>645</v>
      </c>
    </row>
    <row r="17" spans="1:702">
      <c r="A17" s="1" t="s">
        <v>651</v>
      </c>
      <c r="B17" s="1" t="s">
        <v>652</v>
      </c>
      <c r="C17" s="1" t="s">
        <v>652</v>
      </c>
      <c r="D17" s="1" t="s">
        <v>652</v>
      </c>
      <c r="E17" s="1" t="s">
        <v>652</v>
      </c>
      <c r="F17" s="1" t="s">
        <v>652</v>
      </c>
      <c r="G17" s="1" t="s">
        <v>653</v>
      </c>
      <c r="H17" s="1" t="s">
        <v>653</v>
      </c>
      <c r="I17" s="1" t="s">
        <v>653</v>
      </c>
      <c r="J17" s="1" t="s">
        <v>653</v>
      </c>
      <c r="K17" s="1" t="s">
        <v>653</v>
      </c>
      <c r="L17" s="1" t="s">
        <v>654</v>
      </c>
      <c r="M17" s="1" t="s">
        <v>654</v>
      </c>
      <c r="N17" s="1" t="s">
        <v>654</v>
      </c>
      <c r="O17" s="1" t="s">
        <v>654</v>
      </c>
      <c r="P17" s="1" t="s">
        <v>654</v>
      </c>
      <c r="Q17" s="1" t="s">
        <v>654</v>
      </c>
      <c r="R17" s="1" t="s">
        <v>654</v>
      </c>
      <c r="S17" s="1" t="s">
        <v>654</v>
      </c>
      <c r="T17" s="1" t="s">
        <v>654</v>
      </c>
      <c r="U17" s="1" t="s">
        <v>654</v>
      </c>
      <c r="V17" s="1" t="s">
        <v>654</v>
      </c>
      <c r="W17" s="1" t="s">
        <v>654</v>
      </c>
      <c r="X17" s="1" t="s">
        <v>655</v>
      </c>
      <c r="Y17" s="1" t="s">
        <v>655</v>
      </c>
      <c r="Z17" s="1" t="s">
        <v>655</v>
      </c>
      <c r="AA17" s="1" t="s">
        <v>655</v>
      </c>
      <c r="AB17" s="1" t="s">
        <v>655</v>
      </c>
      <c r="AC17" s="1" t="s">
        <v>655</v>
      </c>
      <c r="AD17" s="1" t="s">
        <v>655</v>
      </c>
      <c r="AE17" s="1" t="s">
        <v>655</v>
      </c>
      <c r="AF17" s="1" t="s">
        <v>655</v>
      </c>
      <c r="AG17" s="1" t="s">
        <v>655</v>
      </c>
      <c r="AH17" s="1" t="s">
        <v>655</v>
      </c>
      <c r="AI17" s="1" t="s">
        <v>655</v>
      </c>
      <c r="AJ17" s="1" t="s">
        <v>655</v>
      </c>
      <c r="AK17" s="1" t="s">
        <v>655</v>
      </c>
      <c r="AL17" s="1" t="s">
        <v>656</v>
      </c>
      <c r="AM17" s="1" t="s">
        <v>656</v>
      </c>
      <c r="AN17" s="1" t="s">
        <v>656</v>
      </c>
      <c r="AO17" s="1" t="s">
        <v>656</v>
      </c>
      <c r="AP17" s="1" t="s">
        <v>656</v>
      </c>
      <c r="AQ17" s="1" t="s">
        <v>656</v>
      </c>
      <c r="AR17" s="1" t="s">
        <v>656</v>
      </c>
      <c r="AS17" s="1" t="s">
        <v>656</v>
      </c>
      <c r="AT17" s="1" t="s">
        <v>653</v>
      </c>
      <c r="AU17" s="1" t="s">
        <v>657</v>
      </c>
      <c r="AV17" s="1" t="s">
        <v>657</v>
      </c>
      <c r="AW17" s="1" t="s">
        <v>657</v>
      </c>
      <c r="AX17" s="1" t="s">
        <v>657</v>
      </c>
      <c r="AY17" s="1" t="s">
        <v>657</v>
      </c>
      <c r="AZ17" s="1" t="s">
        <v>657</v>
      </c>
      <c r="BA17" s="1" t="s">
        <v>658</v>
      </c>
      <c r="BB17" s="1" t="s">
        <v>659</v>
      </c>
      <c r="BC17" s="1" t="s">
        <v>660</v>
      </c>
      <c r="BD17" s="1" t="s">
        <v>660</v>
      </c>
      <c r="BE17" s="1" t="s">
        <v>660</v>
      </c>
      <c r="BF17" s="1" t="s">
        <v>661</v>
      </c>
      <c r="BG17" s="1" t="s">
        <v>661</v>
      </c>
      <c r="BH17" s="1" t="s">
        <v>661</v>
      </c>
      <c r="BI17" s="1" t="s">
        <v>661</v>
      </c>
      <c r="BJ17" s="1" t="s">
        <v>661</v>
      </c>
      <c r="BK17" s="1" t="s">
        <v>656</v>
      </c>
      <c r="BL17" s="1" t="s">
        <v>656</v>
      </c>
      <c r="BM17" s="1" t="s">
        <v>656</v>
      </c>
      <c r="BN17" s="1" t="s">
        <v>656</v>
      </c>
      <c r="BO17" s="1" t="s">
        <v>656</v>
      </c>
      <c r="BP17" s="1" t="s">
        <v>662</v>
      </c>
      <c r="BQ17" s="1" t="s">
        <v>662</v>
      </c>
      <c r="BR17" s="1" t="s">
        <v>662</v>
      </c>
      <c r="BS17" s="1" t="s">
        <v>662</v>
      </c>
      <c r="BT17" s="1" t="s">
        <v>662</v>
      </c>
      <c r="BU17" s="1" t="s">
        <v>662</v>
      </c>
      <c r="BV17" s="1" t="s">
        <v>663</v>
      </c>
      <c r="BW17" s="1" t="s">
        <v>663</v>
      </c>
      <c r="BX17" s="1" t="s">
        <v>663</v>
      </c>
      <c r="BY17" s="1" t="s">
        <v>663</v>
      </c>
      <c r="BZ17" s="1" t="s">
        <v>663</v>
      </c>
      <c r="CA17" s="1" t="s">
        <v>664</v>
      </c>
      <c r="CB17" s="1" t="s">
        <v>664</v>
      </c>
      <c r="CC17" s="1" t="s">
        <v>664</v>
      </c>
      <c r="CD17" s="1" t="s">
        <v>664</v>
      </c>
      <c r="CE17" s="1" t="s">
        <v>664</v>
      </c>
      <c r="CF17" s="1" t="s">
        <v>665</v>
      </c>
      <c r="CG17" s="1" t="s">
        <v>665</v>
      </c>
      <c r="CH17" s="1" t="s">
        <v>666</v>
      </c>
      <c r="CI17" s="1" t="s">
        <v>667</v>
      </c>
      <c r="CJ17" s="1" t="s">
        <v>667</v>
      </c>
      <c r="CK17" s="1" t="s">
        <v>667</v>
      </c>
      <c r="CL17" s="1" t="s">
        <v>667</v>
      </c>
      <c r="CM17" s="1" t="s">
        <v>668</v>
      </c>
      <c r="CN17" s="1" t="s">
        <v>668</v>
      </c>
      <c r="CO17" s="1" t="s">
        <v>668</v>
      </c>
      <c r="CP17" s="1" t="s">
        <v>657</v>
      </c>
      <c r="CQ17" s="1" t="s">
        <v>657</v>
      </c>
      <c r="CR17" s="1" t="s">
        <v>657</v>
      </c>
      <c r="CS17" s="1" t="s">
        <v>657</v>
      </c>
      <c r="CT17" s="1" t="s">
        <v>657</v>
      </c>
      <c r="CU17" s="1" t="s">
        <v>669</v>
      </c>
      <c r="CV17" s="1" t="s">
        <v>669</v>
      </c>
      <c r="CW17" s="1" t="s">
        <v>669</v>
      </c>
      <c r="CX17" s="1" t="s">
        <v>669</v>
      </c>
      <c r="CY17" s="1" t="s">
        <v>669</v>
      </c>
      <c r="CZ17" s="1" t="s">
        <v>669</v>
      </c>
      <c r="DA17" s="1" t="s">
        <v>669</v>
      </c>
      <c r="DB17" s="1" t="s">
        <v>670</v>
      </c>
      <c r="DC17" s="1" t="s">
        <v>670</v>
      </c>
      <c r="DD17" s="1" t="s">
        <v>670</v>
      </c>
      <c r="DE17" s="1" t="s">
        <v>670</v>
      </c>
      <c r="DF17" s="1" t="s">
        <v>670</v>
      </c>
      <c r="DG17" s="1" t="s">
        <v>670</v>
      </c>
      <c r="DH17" s="1" t="s">
        <v>670</v>
      </c>
      <c r="DI17" s="1" t="s">
        <v>670</v>
      </c>
      <c r="DJ17" s="1" t="s">
        <v>671</v>
      </c>
      <c r="DK17" s="1" t="s">
        <v>653</v>
      </c>
      <c r="DL17" s="1" t="s">
        <v>653</v>
      </c>
      <c r="DM17" s="1" t="s">
        <v>653</v>
      </c>
      <c r="DN17" s="1" t="s">
        <v>672</v>
      </c>
      <c r="DO17" s="1" t="s">
        <v>672</v>
      </c>
      <c r="DP17" s="1" t="s">
        <v>672</v>
      </c>
      <c r="DQ17" s="1" t="s">
        <v>672</v>
      </c>
      <c r="DR17" s="1" t="s">
        <v>673</v>
      </c>
      <c r="DS17" s="1" t="s">
        <v>661</v>
      </c>
    </row>
    <row r="18" spans="1:702">
      <c r="A18" s="1" t="s">
        <v>674</v>
      </c>
      <c r="B18" s="1" t="s">
        <v>675</v>
      </c>
      <c r="C18" s="1" t="s">
        <v>675</v>
      </c>
      <c r="D18" s="1" t="s">
        <v>675</v>
      </c>
      <c r="E18" s="1" t="s">
        <v>675</v>
      </c>
      <c r="F18" s="1" t="s">
        <v>675</v>
      </c>
      <c r="G18" s="1" t="s">
        <v>675</v>
      </c>
      <c r="H18" s="1" t="s">
        <v>675</v>
      </c>
      <c r="I18" s="1" t="s">
        <v>675</v>
      </c>
      <c r="J18" s="1" t="s">
        <v>675</v>
      </c>
      <c r="K18" s="1" t="s">
        <v>675</v>
      </c>
      <c r="L18" s="1" t="s">
        <v>675</v>
      </c>
      <c r="M18" s="1" t="s">
        <v>675</v>
      </c>
      <c r="N18" s="1" t="s">
        <v>675</v>
      </c>
      <c r="O18" s="1" t="s">
        <v>675</v>
      </c>
      <c r="P18" s="1" t="s">
        <v>675</v>
      </c>
      <c r="Q18" s="1" t="s">
        <v>675</v>
      </c>
      <c r="R18" s="1" t="s">
        <v>675</v>
      </c>
      <c r="S18" s="1" t="s">
        <v>675</v>
      </c>
      <c r="T18" s="1" t="s">
        <v>675</v>
      </c>
      <c r="U18" s="1" t="s">
        <v>675</v>
      </c>
      <c r="V18" s="1" t="s">
        <v>675</v>
      </c>
      <c r="W18" s="1" t="s">
        <v>675</v>
      </c>
      <c r="X18" s="1" t="s">
        <v>676</v>
      </c>
      <c r="Y18" s="1" t="s">
        <v>676</v>
      </c>
      <c r="Z18" s="1" t="s">
        <v>676</v>
      </c>
      <c r="AA18" s="1" t="s">
        <v>676</v>
      </c>
      <c r="AB18" s="1" t="s">
        <v>676</v>
      </c>
      <c r="AC18" s="1" t="s">
        <v>676</v>
      </c>
      <c r="AD18" s="1" t="s">
        <v>676</v>
      </c>
      <c r="AE18" s="1" t="s">
        <v>677</v>
      </c>
      <c r="AF18" s="1" t="s">
        <v>677</v>
      </c>
      <c r="AG18" s="1" t="s">
        <v>677</v>
      </c>
      <c r="AH18" s="1" t="s">
        <v>677</v>
      </c>
      <c r="AI18" s="1" t="s">
        <v>677</v>
      </c>
      <c r="AJ18" s="1" t="s">
        <v>677</v>
      </c>
      <c r="AK18" s="1" t="s">
        <v>677</v>
      </c>
      <c r="AL18" s="1" t="s">
        <v>675</v>
      </c>
      <c r="AM18" s="1" t="s">
        <v>675</v>
      </c>
      <c r="AN18" s="1" t="s">
        <v>675</v>
      </c>
      <c r="AO18" s="1" t="s">
        <v>675</v>
      </c>
      <c r="AP18" s="1" t="s">
        <v>675</v>
      </c>
      <c r="AQ18" s="1" t="s">
        <v>675</v>
      </c>
      <c r="AR18" s="1" t="s">
        <v>675</v>
      </c>
      <c r="AS18" s="1" t="s">
        <v>675</v>
      </c>
      <c r="AT18" s="1" t="s">
        <v>675</v>
      </c>
      <c r="AU18" s="1" t="s">
        <v>675</v>
      </c>
      <c r="AV18" s="1" t="s">
        <v>675</v>
      </c>
      <c r="AW18" s="1" t="s">
        <v>675</v>
      </c>
      <c r="AX18" s="1" t="s">
        <v>675</v>
      </c>
      <c r="AY18" s="1" t="s">
        <v>675</v>
      </c>
      <c r="AZ18" s="1" t="s">
        <v>675</v>
      </c>
      <c r="BA18" s="1" t="s">
        <v>678</v>
      </c>
      <c r="BB18" s="1" t="s">
        <v>679</v>
      </c>
      <c r="BC18" s="1" t="s">
        <v>679</v>
      </c>
      <c r="BD18" s="1" t="s">
        <v>679</v>
      </c>
      <c r="BE18" s="1" t="s">
        <v>679</v>
      </c>
      <c r="BF18" s="1" t="s">
        <v>675</v>
      </c>
      <c r="BG18" s="1" t="s">
        <v>675</v>
      </c>
      <c r="BH18" s="1" t="s">
        <v>675</v>
      </c>
      <c r="BI18" s="1" t="s">
        <v>675</v>
      </c>
      <c r="BJ18" s="1" t="s">
        <v>675</v>
      </c>
      <c r="BK18" s="1" t="s">
        <v>675</v>
      </c>
      <c r="BL18" s="1" t="s">
        <v>675</v>
      </c>
      <c r="BM18" s="1" t="s">
        <v>675</v>
      </c>
      <c r="BN18" s="1" t="s">
        <v>675</v>
      </c>
      <c r="BO18" s="1" t="s">
        <v>675</v>
      </c>
      <c r="BP18" s="1" t="s">
        <v>675</v>
      </c>
      <c r="BQ18" s="1" t="s">
        <v>675</v>
      </c>
      <c r="BR18" s="1" t="s">
        <v>675</v>
      </c>
      <c r="BS18" s="1" t="s">
        <v>675</v>
      </c>
      <c r="BT18" s="1" t="s">
        <v>675</v>
      </c>
      <c r="BU18" s="1" t="s">
        <v>675</v>
      </c>
      <c r="BV18" s="1" t="s">
        <v>675</v>
      </c>
      <c r="BW18" s="1" t="s">
        <v>675</v>
      </c>
      <c r="BX18" s="1" t="s">
        <v>675</v>
      </c>
      <c r="BY18" s="1" t="s">
        <v>675</v>
      </c>
      <c r="BZ18" s="1" t="s">
        <v>675</v>
      </c>
      <c r="CA18" s="1" t="s">
        <v>675</v>
      </c>
      <c r="CB18" s="1" t="s">
        <v>675</v>
      </c>
      <c r="CC18" s="1" t="s">
        <v>675</v>
      </c>
      <c r="CD18" s="1" t="s">
        <v>675</v>
      </c>
      <c r="CE18" s="1" t="s">
        <v>675</v>
      </c>
      <c r="CF18" s="1" t="s">
        <v>675</v>
      </c>
      <c r="CG18" s="1" t="s">
        <v>675</v>
      </c>
      <c r="CH18" s="1" t="s">
        <v>675</v>
      </c>
      <c r="CI18" s="1" t="s">
        <v>675</v>
      </c>
      <c r="CJ18" s="1" t="s">
        <v>675</v>
      </c>
      <c r="CK18" s="1" t="s">
        <v>675</v>
      </c>
      <c r="CL18" s="1" t="s">
        <v>675</v>
      </c>
      <c r="CM18" s="1" t="s">
        <v>675</v>
      </c>
      <c r="CN18" s="1" t="s">
        <v>675</v>
      </c>
      <c r="CO18" s="1" t="s">
        <v>675</v>
      </c>
      <c r="CP18" s="1" t="s">
        <v>675</v>
      </c>
      <c r="CQ18" s="1" t="s">
        <v>675</v>
      </c>
      <c r="CR18" s="1" t="s">
        <v>675</v>
      </c>
      <c r="CS18" s="1" t="s">
        <v>675</v>
      </c>
      <c r="CT18" s="1" t="s">
        <v>675</v>
      </c>
      <c r="CU18" s="1" t="s">
        <v>675</v>
      </c>
      <c r="CV18" s="1" t="s">
        <v>675</v>
      </c>
      <c r="CW18" s="1" t="s">
        <v>675</v>
      </c>
      <c r="CX18" s="1" t="s">
        <v>675</v>
      </c>
      <c r="CY18" s="1" t="s">
        <v>675</v>
      </c>
      <c r="CZ18" s="1" t="s">
        <v>675</v>
      </c>
      <c r="DA18" s="1" t="s">
        <v>675</v>
      </c>
      <c r="DB18" s="1" t="s">
        <v>675</v>
      </c>
      <c r="DC18" s="1" t="s">
        <v>675</v>
      </c>
      <c r="DD18" s="1" t="s">
        <v>675</v>
      </c>
      <c r="DE18" s="1" t="s">
        <v>675</v>
      </c>
      <c r="DF18" s="1" t="s">
        <v>675</v>
      </c>
      <c r="DG18" s="1" t="s">
        <v>675</v>
      </c>
      <c r="DH18" s="1" t="s">
        <v>675</v>
      </c>
      <c r="DI18" s="1" t="s">
        <v>675</v>
      </c>
      <c r="DJ18" s="1" t="s">
        <v>675</v>
      </c>
      <c r="DK18" s="1" t="s">
        <v>680</v>
      </c>
      <c r="DL18" s="1" t="s">
        <v>680</v>
      </c>
      <c r="DM18" s="1" t="s">
        <v>680</v>
      </c>
      <c r="DN18" s="1" t="s">
        <v>675</v>
      </c>
      <c r="DO18" s="1" t="s">
        <v>675</v>
      </c>
      <c r="DP18" s="1" t="s">
        <v>675</v>
      </c>
      <c r="DQ18" s="1" t="s">
        <v>675</v>
      </c>
      <c r="DR18" s="1" t="s">
        <v>675</v>
      </c>
      <c r="DS18" s="1" t="s">
        <v>675</v>
      </c>
    </row>
    <row r="19" spans="1:702">
      <c r="A19" s="1" t="s">
        <v>681</v>
      </c>
      <c r="B19" s="1" t="s">
        <v>682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H19" s="1" t="s">
        <v>682</v>
      </c>
      <c r="I19" s="1" t="s">
        <v>682</v>
      </c>
      <c r="J19" s="1" t="s">
        <v>682</v>
      </c>
      <c r="K19" s="1" t="s">
        <v>682</v>
      </c>
      <c r="L19" s="1" t="s">
        <v>683</v>
      </c>
      <c r="M19" s="1" t="s">
        <v>683</v>
      </c>
      <c r="N19" s="1" t="s">
        <v>683</v>
      </c>
      <c r="O19" s="1" t="s">
        <v>683</v>
      </c>
      <c r="P19" s="1" t="s">
        <v>683</v>
      </c>
      <c r="Q19" s="1" t="s">
        <v>683</v>
      </c>
      <c r="R19" s="1" t="s">
        <v>683</v>
      </c>
      <c r="S19" s="1" t="s">
        <v>683</v>
      </c>
      <c r="T19" s="1" t="s">
        <v>683</v>
      </c>
      <c r="U19" s="1" t="s">
        <v>683</v>
      </c>
      <c r="V19" s="1" t="s">
        <v>683</v>
      </c>
      <c r="W19" s="1" t="s">
        <v>683</v>
      </c>
      <c r="X19" s="1" t="s">
        <v>684</v>
      </c>
      <c r="Y19" s="1" t="s">
        <v>684</v>
      </c>
      <c r="Z19" s="1" t="s">
        <v>684</v>
      </c>
      <c r="AA19" s="1" t="s">
        <v>684</v>
      </c>
      <c r="AB19" s="1" t="s">
        <v>684</v>
      </c>
      <c r="AC19" s="1" t="s">
        <v>684</v>
      </c>
      <c r="AD19" s="1" t="s">
        <v>684</v>
      </c>
      <c r="AE19" s="1" t="s">
        <v>684</v>
      </c>
      <c r="AF19" s="1" t="s">
        <v>684</v>
      </c>
      <c r="AG19" s="1" t="s">
        <v>684</v>
      </c>
      <c r="AH19" s="1" t="s">
        <v>684</v>
      </c>
      <c r="AI19" s="1" t="s">
        <v>684</v>
      </c>
      <c r="AJ19" s="1" t="s">
        <v>684</v>
      </c>
      <c r="AK19" s="1" t="s">
        <v>684</v>
      </c>
      <c r="AL19" s="1" t="s">
        <v>683</v>
      </c>
      <c r="AM19" s="1" t="s">
        <v>683</v>
      </c>
      <c r="AN19" s="1" t="s">
        <v>683</v>
      </c>
      <c r="AO19" s="1" t="s">
        <v>683</v>
      </c>
      <c r="AP19" s="1" t="s">
        <v>683</v>
      </c>
      <c r="AQ19" s="1" t="s">
        <v>683</v>
      </c>
      <c r="AR19" s="1" t="s">
        <v>683</v>
      </c>
      <c r="AS19" s="1" t="s">
        <v>683</v>
      </c>
      <c r="AT19" s="1" t="s">
        <v>683</v>
      </c>
      <c r="AU19" s="1" t="s">
        <v>685</v>
      </c>
      <c r="AV19" s="1" t="s">
        <v>685</v>
      </c>
      <c r="AW19" s="1" t="s">
        <v>685</v>
      </c>
      <c r="AX19" s="1" t="s">
        <v>685</v>
      </c>
      <c r="AY19" s="1" t="s">
        <v>685</v>
      </c>
      <c r="AZ19" s="1" t="s">
        <v>685</v>
      </c>
      <c r="BA19" s="1" t="s">
        <v>683</v>
      </c>
      <c r="BB19" s="1" t="s">
        <v>686</v>
      </c>
      <c r="BC19" s="1" t="s">
        <v>686</v>
      </c>
      <c r="BD19" s="1" t="s">
        <v>686</v>
      </c>
      <c r="BE19" s="1" t="s">
        <v>686</v>
      </c>
      <c r="BF19" s="1" t="s">
        <v>683</v>
      </c>
      <c r="BG19" s="1" t="s">
        <v>683</v>
      </c>
      <c r="BH19" s="1" t="s">
        <v>683</v>
      </c>
      <c r="BI19" s="1" t="s">
        <v>683</v>
      </c>
      <c r="BJ19" s="1" t="s">
        <v>683</v>
      </c>
      <c r="BK19" s="1" t="s">
        <v>687</v>
      </c>
      <c r="BL19" s="1" t="s">
        <v>687</v>
      </c>
      <c r="BM19" s="1" t="s">
        <v>687</v>
      </c>
      <c r="BN19" s="1" t="s">
        <v>687</v>
      </c>
      <c r="BO19" s="1" t="s">
        <v>687</v>
      </c>
      <c r="BP19" s="1" t="s">
        <v>683</v>
      </c>
      <c r="BQ19" s="1" t="s">
        <v>683</v>
      </c>
      <c r="BR19" s="1" t="s">
        <v>683</v>
      </c>
      <c r="BS19" s="1" t="s">
        <v>683</v>
      </c>
      <c r="BT19" s="1" t="s">
        <v>683</v>
      </c>
      <c r="BU19" s="1" t="s">
        <v>683</v>
      </c>
      <c r="BV19" s="1" t="s">
        <v>683</v>
      </c>
      <c r="BW19" s="1" t="s">
        <v>683</v>
      </c>
      <c r="BX19" s="1" t="s">
        <v>683</v>
      </c>
      <c r="BY19" s="1" t="s">
        <v>683</v>
      </c>
      <c r="BZ19" s="1" t="s">
        <v>683</v>
      </c>
      <c r="CA19" s="1" t="s">
        <v>688</v>
      </c>
      <c r="CB19" s="1" t="s">
        <v>688</v>
      </c>
      <c r="CC19" s="1" t="s">
        <v>688</v>
      </c>
      <c r="CD19" s="1" t="s">
        <v>688</v>
      </c>
      <c r="CE19" s="1" t="s">
        <v>688</v>
      </c>
      <c r="CF19" s="1" t="s">
        <v>689</v>
      </c>
      <c r="CG19" s="1" t="s">
        <v>689</v>
      </c>
      <c r="CH19" s="1" t="s">
        <v>689</v>
      </c>
      <c r="CI19" s="1" t="s">
        <v>685</v>
      </c>
      <c r="CJ19" s="1" t="s">
        <v>685</v>
      </c>
      <c r="CK19" s="1" t="s">
        <v>685</v>
      </c>
      <c r="CL19" s="1" t="s">
        <v>685</v>
      </c>
      <c r="CM19" s="1" t="s">
        <v>683</v>
      </c>
      <c r="CN19" s="1" t="s">
        <v>683</v>
      </c>
      <c r="CO19" s="1" t="s">
        <v>683</v>
      </c>
      <c r="CP19" s="1" t="s">
        <v>683</v>
      </c>
      <c r="CQ19" s="1" t="s">
        <v>683</v>
      </c>
      <c r="CR19" s="1" t="s">
        <v>683</v>
      </c>
      <c r="CS19" s="1" t="s">
        <v>683</v>
      </c>
      <c r="CT19" s="1" t="s">
        <v>683</v>
      </c>
      <c r="CU19" s="1" t="s">
        <v>690</v>
      </c>
      <c r="CV19" s="1" t="s">
        <v>690</v>
      </c>
      <c r="CW19" s="1" t="s">
        <v>690</v>
      </c>
      <c r="CX19" s="1" t="s">
        <v>690</v>
      </c>
      <c r="CY19" s="1" t="s">
        <v>690</v>
      </c>
      <c r="CZ19" s="1" t="s">
        <v>690</v>
      </c>
      <c r="DA19" s="1" t="s">
        <v>690</v>
      </c>
      <c r="DB19" s="1" t="s">
        <v>683</v>
      </c>
      <c r="DC19" s="1" t="s">
        <v>683</v>
      </c>
      <c r="DD19" s="1" t="s">
        <v>683</v>
      </c>
      <c r="DE19" s="1" t="s">
        <v>683</v>
      </c>
      <c r="DF19" s="1" t="s">
        <v>683</v>
      </c>
      <c r="DG19" s="1" t="s">
        <v>683</v>
      </c>
      <c r="DH19" s="1" t="s">
        <v>683</v>
      </c>
      <c r="DI19" s="1" t="s">
        <v>683</v>
      </c>
      <c r="DJ19" s="1" t="s">
        <v>683</v>
      </c>
      <c r="DK19" s="1" t="s">
        <v>683</v>
      </c>
      <c r="DL19" s="1" t="s">
        <v>683</v>
      </c>
      <c r="DM19" s="1" t="s">
        <v>683</v>
      </c>
      <c r="DN19" s="1" t="s">
        <v>683</v>
      </c>
      <c r="DO19" s="1" t="s">
        <v>683</v>
      </c>
      <c r="DP19" s="1" t="s">
        <v>683</v>
      </c>
      <c r="DQ19" s="1" t="s">
        <v>683</v>
      </c>
      <c r="DR19" s="1" t="s">
        <v>683</v>
      </c>
      <c r="DS19" s="1" t="s">
        <v>683</v>
      </c>
    </row>
    <row r="20" spans="1:702">
      <c r="A20" s="1" t="s">
        <v>691</v>
      </c>
      <c r="B20" s="1" t="s">
        <v>692</v>
      </c>
      <c r="C20" s="1" t="s">
        <v>693</v>
      </c>
      <c r="D20" s="1" t="s">
        <v>694</v>
      </c>
      <c r="E20" s="1" t="s">
        <v>695</v>
      </c>
      <c r="F20" s="1" t="s">
        <v>696</v>
      </c>
      <c r="G20" s="1" t="s">
        <v>697</v>
      </c>
      <c r="H20" s="1" t="s">
        <v>698</v>
      </c>
      <c r="I20" s="1" t="s">
        <v>699</v>
      </c>
      <c r="J20" s="1" t="s">
        <v>700</v>
      </c>
      <c r="K20" s="1" t="s">
        <v>701</v>
      </c>
      <c r="L20" s="1" t="s">
        <v>702</v>
      </c>
      <c r="M20" s="1" t="s">
        <v>703</v>
      </c>
      <c r="N20" s="1" t="s">
        <v>704</v>
      </c>
      <c r="O20" s="1" t="s">
        <v>705</v>
      </c>
      <c r="P20" s="1" t="s">
        <v>706</v>
      </c>
      <c r="Q20" s="1" t="s">
        <v>707</v>
      </c>
      <c r="R20" s="1" t="s">
        <v>704</v>
      </c>
      <c r="S20" s="1" t="s">
        <v>705</v>
      </c>
      <c r="T20" s="1" t="s">
        <v>706</v>
      </c>
      <c r="U20" s="1" t="s">
        <v>703</v>
      </c>
      <c r="V20" s="1" t="s">
        <v>702</v>
      </c>
      <c r="W20" s="1" t="s">
        <v>707</v>
      </c>
      <c r="X20" s="1" t="s">
        <v>708</v>
      </c>
      <c r="Y20" s="1" t="s">
        <v>709</v>
      </c>
      <c r="Z20" s="1" t="s">
        <v>710</v>
      </c>
      <c r="AA20" s="1" t="s">
        <v>711</v>
      </c>
      <c r="AB20" s="1" t="s">
        <v>712</v>
      </c>
      <c r="AC20" s="1" t="s">
        <v>713</v>
      </c>
      <c r="AD20" s="1" t="s">
        <v>714</v>
      </c>
      <c r="AE20" s="1" t="s">
        <v>708</v>
      </c>
      <c r="AF20" s="1" t="s">
        <v>715</v>
      </c>
      <c r="AG20" s="1" t="s">
        <v>716</v>
      </c>
      <c r="AH20" s="1" t="s">
        <v>717</v>
      </c>
      <c r="AI20" s="1" t="s">
        <v>718</v>
      </c>
      <c r="AJ20" s="1" t="s">
        <v>719</v>
      </c>
      <c r="AK20" s="1" t="s">
        <v>720</v>
      </c>
      <c r="AL20" s="1" t="s">
        <v>721</v>
      </c>
      <c r="AM20" s="1" t="s">
        <v>722</v>
      </c>
      <c r="AN20" s="1" t="s">
        <v>723</v>
      </c>
      <c r="AO20" s="1" t="s">
        <v>724</v>
      </c>
      <c r="AP20" s="1" t="s">
        <v>725</v>
      </c>
      <c r="AQ20" s="1" t="s">
        <v>726</v>
      </c>
      <c r="AR20" s="1" t="s">
        <v>727</v>
      </c>
      <c r="AS20" s="1" t="s">
        <v>728</v>
      </c>
      <c r="AT20" s="1" t="s">
        <v>729</v>
      </c>
      <c r="AU20" s="1" t="s">
        <v>730</v>
      </c>
      <c r="AV20" s="1" t="s">
        <v>731</v>
      </c>
      <c r="AW20" s="1" t="s">
        <v>732</v>
      </c>
      <c r="AX20" s="1" t="s">
        <v>733</v>
      </c>
      <c r="AY20" s="1" t="s">
        <v>734</v>
      </c>
      <c r="AZ20" s="1" t="s">
        <v>735</v>
      </c>
      <c r="BA20" s="1" t="s">
        <v>736</v>
      </c>
      <c r="BB20" s="1" t="s">
        <v>737</v>
      </c>
      <c r="BC20" s="1" t="s">
        <v>738</v>
      </c>
      <c r="BD20" s="1" t="s">
        <v>739</v>
      </c>
      <c r="BE20" s="1" t="s">
        <v>740</v>
      </c>
      <c r="BF20" s="1" t="s">
        <v>741</v>
      </c>
      <c r="BG20" s="1" t="s">
        <v>742</v>
      </c>
      <c r="BH20" s="1" t="s">
        <v>743</v>
      </c>
      <c r="BI20" s="1" t="s">
        <v>744</v>
      </c>
      <c r="BJ20" s="1" t="s">
        <v>745</v>
      </c>
      <c r="BK20" s="1" t="s">
        <v>746</v>
      </c>
      <c r="BL20" s="1" t="s">
        <v>747</v>
      </c>
      <c r="BM20" s="1" t="s">
        <v>748</v>
      </c>
      <c r="BN20" s="1" t="s">
        <v>749</v>
      </c>
      <c r="BO20" s="1" t="s">
        <v>750</v>
      </c>
      <c r="BP20" s="1" t="s">
        <v>751</v>
      </c>
      <c r="BQ20" s="1" t="s">
        <v>752</v>
      </c>
      <c r="BR20" s="1" t="s">
        <v>753</v>
      </c>
      <c r="BS20" s="1" t="s">
        <v>754</v>
      </c>
      <c r="BT20" s="1" t="s">
        <v>755</v>
      </c>
      <c r="BU20" s="1" t="s">
        <v>756</v>
      </c>
      <c r="BV20" s="1" t="s">
        <v>757</v>
      </c>
      <c r="BW20" s="1" t="s">
        <v>758</v>
      </c>
      <c r="BX20" s="1" t="s">
        <v>759</v>
      </c>
      <c r="BY20" s="1" t="s">
        <v>760</v>
      </c>
      <c r="BZ20" s="1" t="s">
        <v>761</v>
      </c>
      <c r="CA20" s="1" t="s">
        <v>762</v>
      </c>
      <c r="CB20" s="1" t="s">
        <v>697</v>
      </c>
      <c r="CC20" s="1" t="s">
        <v>698</v>
      </c>
      <c r="CD20" s="1" t="s">
        <v>699</v>
      </c>
      <c r="CE20" s="1" t="s">
        <v>763</v>
      </c>
      <c r="CF20" s="1" t="s">
        <v>764</v>
      </c>
      <c r="CG20" s="1" t="s">
        <v>765</v>
      </c>
      <c r="CH20" s="1" t="s">
        <v>766</v>
      </c>
      <c r="CI20" s="1" t="s">
        <v>767</v>
      </c>
      <c r="CJ20" s="1" t="s">
        <v>768</v>
      </c>
      <c r="CK20" s="1" t="s">
        <v>769</v>
      </c>
      <c r="CL20" s="1" t="s">
        <v>770</v>
      </c>
      <c r="CM20" s="1" t="s">
        <v>771</v>
      </c>
      <c r="CN20" s="1" t="s">
        <v>772</v>
      </c>
      <c r="CO20" s="1" t="s">
        <v>773</v>
      </c>
      <c r="CP20" s="1" t="s">
        <v>774</v>
      </c>
      <c r="CQ20" s="1" t="s">
        <v>775</v>
      </c>
      <c r="CR20" s="1" t="s">
        <v>776</v>
      </c>
      <c r="CS20" s="1" t="s">
        <v>777</v>
      </c>
      <c r="CT20" s="1" t="s">
        <v>778</v>
      </c>
      <c r="CU20" s="1" t="s">
        <v>779</v>
      </c>
      <c r="CV20" s="1" t="s">
        <v>780</v>
      </c>
      <c r="CW20" s="1" t="s">
        <v>781</v>
      </c>
      <c r="CX20" s="1" t="s">
        <v>782</v>
      </c>
      <c r="CY20" s="1" t="s">
        <v>783</v>
      </c>
      <c r="CZ20" s="1" t="s">
        <v>784</v>
      </c>
      <c r="DA20" s="1" t="s">
        <v>785</v>
      </c>
      <c r="DB20" s="1" t="s">
        <v>779</v>
      </c>
      <c r="DC20" s="1" t="s">
        <v>786</v>
      </c>
      <c r="DD20" s="1" t="s">
        <v>787</v>
      </c>
      <c r="DE20" s="1" t="s">
        <v>779</v>
      </c>
      <c r="DF20" s="1" t="s">
        <v>786</v>
      </c>
      <c r="DG20" s="1" t="s">
        <v>787</v>
      </c>
      <c r="DH20" s="1" t="s">
        <v>788</v>
      </c>
      <c r="DI20" s="1" t="s">
        <v>789</v>
      </c>
      <c r="DJ20" s="1" t="s">
        <v>774</v>
      </c>
      <c r="DK20" s="1" t="s">
        <v>790</v>
      </c>
      <c r="DL20" s="1" t="s">
        <v>754</v>
      </c>
      <c r="DM20" s="1" t="s">
        <v>791</v>
      </c>
      <c r="DN20" s="1" t="s">
        <v>792</v>
      </c>
      <c r="DO20" s="1" t="s">
        <v>793</v>
      </c>
      <c r="DP20" s="1" t="s">
        <v>794</v>
      </c>
      <c r="DQ20" s="1" t="s">
        <v>795</v>
      </c>
      <c r="DR20" s="1" t="s">
        <v>774</v>
      </c>
      <c r="DS20" s="1" t="s">
        <v>737</v>
      </c>
    </row>
    <row r="21" spans="1:702">
      <c r="A21" s="1" t="s">
        <v>796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HYPERLINK("https://www.solarquotes.com.au/wp-content/uploads/2026/03/foxess-cq6-datasheet.pdf","Yes")</f>
        <v>Yes</v>
      </c>
      <c r="Y21" s="2" t="str">
        <f>HYPERLINK("https://www.solarquotes.com.au/wp-content/uploads/2026/03/foxess-cq6-datasheet.pdf","Yes")</f>
        <v>Yes</v>
      </c>
      <c r="Z21" s="2" t="str">
        <f>HYPERLINK("https://www.solarquotes.com.au/wp-content/uploads/2026/03/foxess-cq6-datasheet.pdf","Yes")</f>
        <v>Yes</v>
      </c>
      <c r="AA21" s="2" t="str">
        <f>HYPERLINK("https://www.solarquotes.com.au/wp-content/uploads/2026/03/foxess-cq6-datasheet.pdf","Yes")</f>
        <v>Yes</v>
      </c>
      <c r="AB21" s="2" t="str">
        <f>HYPERLINK("https://www.solarquotes.com.au/wp-content/uploads/2026/03/foxess-cq6-datasheet.pdf","Yes")</f>
        <v>Yes</v>
      </c>
      <c r="AC21" s="2" t="str">
        <f>HYPERLINK("https://www.solarquotes.com.au/wp-content/uploads/2026/03/foxess-cq6-datasheet.pdf","Yes")</f>
        <v>Yes</v>
      </c>
      <c r="AD21" s="2" t="str">
        <f>HYPERLINK("https://www.solarquotes.com.au/wp-content/uploads/2026/03/foxess-cq6-datasheet.pdf","Yes")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HYPERLINK("https://www.solarquotes.com.au/wp-content/uploads/2025/10/EN-EQ4800-DatasheetAU-V1.3-20251021.pdf","Yes")</f>
        <v>Yes</v>
      </c>
      <c r="AH21" s="2" t="str">
        <f>HYPERLINK("https://www.solarquotes.com.au/wp-content/uploads/2025/10/EN-EQ4800-DatasheetAU-V1.3-20251021.pdf","Yes")</f>
        <v>Yes</v>
      </c>
      <c r="AI21" s="2" t="str">
        <f>HYPERLINK("https://www.solarquotes.com.au/wp-content/uploads/2025/10/EN-EQ4800-DatasheetAU-V1.3-20251021.pdf","Yes")</f>
        <v>Yes</v>
      </c>
      <c r="AJ21" s="2" t="str">
        <f>HYPERLINK("https://www.solarquotes.com.au/wp-content/uploads/2025/10/EN-EQ4800-DatasheetAU-V1.3-20251021.pdf","Yes")</f>
        <v>Yes</v>
      </c>
      <c r="AK21" s="2" t="str">
        <f>HYPERLINK("https://www.solarquotes.com.au/wp-content/uploads/2025/10/EN-EQ4800-DatasheetAU-V1.3-20251021.pdf","Yes")</f>
        <v>Yes</v>
      </c>
      <c r="AL21" s="2" t="str">
        <f>HYPERLINK("https://www.solarquotes.com.au/wp-content/uploads/2025/12/Datasheet_AU_SMILE-M5-S_V02.pdf","Yes")</f>
        <v>Yes</v>
      </c>
      <c r="AM21" s="2" t="str">
        <f>HYPERLINK("https://www.solarquotes.com.au/wp-content/uploads/2025/12/Datasheet_AU_SMILE-M5-S_V02.pdf","Yes")</f>
        <v>Yes</v>
      </c>
      <c r="AN21" s="2" t="str">
        <f>HYPERLINK("https://www.solarquotes.com.au/wp-content/uploads/2025/12/Datasheet_AU_SMILE-M5-S_V02.pdf","Yes")</f>
        <v>Yes</v>
      </c>
      <c r="AO21" s="2" t="str">
        <f>HYPERLINK("https://www.solarquotes.com.au/wp-content/uploads/2025/12/Datasheet_AU_SMILE-M5-S_V02.pdf","Yes")</f>
        <v>Yes</v>
      </c>
      <c r="AP21" s="2" t="str">
        <f>HYPERLINK("https://www.solarquotes.com.au/wp-content/uploads/2025/12/Datasheet_AU_SMILE-M5-S_V02.pdf","Yes")</f>
        <v>Yes</v>
      </c>
      <c r="AQ21" s="2" t="str">
        <f>HYPERLINK("https://www.solarquotes.com.au/wp-content/uploads/2022/11/Datasheet_AU_SMILE-G3_V01.310320232.pdf","Yes")</f>
        <v>Yes</v>
      </c>
      <c r="AR21" s="2" t="str">
        <f>HYPERLINK("https://www.solarquotes.com.au/wp-content/uploads/2022/11/Datasheet_AU_SMILE-G3_V01.310320232.pdf","Yes")</f>
        <v>Yes</v>
      </c>
      <c r="AS21" s="2" t="str">
        <f>HYPERLINK("https://www.solarquotes.com.au/wp-content/uploads/2022/11/Datasheet_AU_SMILE-G3_V01.310320232.pdf","Yes")</f>
        <v>Yes</v>
      </c>
      <c r="AT21" s="2" t="str">
        <f>HYPERLINK("https://www.solarquotes.com.au/wp-content/uploads/2023/11/Powerwall-3-Datasheet-AU-EN.pdf","Yes")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HYPERLINK("https://www.solarquotes.com.au/wp-content/uploads/2025/06/BYD-HVSHVM-Datasheet.pdf","Yes")</f>
        <v>Yes</v>
      </c>
      <c r="BA21" s="2" t="str">
        <f>HYPERLINK("https://www.solarquotes.com.au/wp-content/uploads/2023/07/IQ-Battery-5P-DS-EN-AU.pdf","Yes")</f>
        <v>Yes</v>
      </c>
      <c r="BB21" s="2" t="str">
        <f>HYPERLINK("https://www.solarquotes.com.au/wp-content/uploads/2022/02/se-home-battery-10K1PS0B-x2-datasheet-aus.pdf","Yes")</f>
        <v>Yes</v>
      </c>
      <c r="BC21" s="2" t="str">
        <f>HYPERLINK("https://www.solarquotes.com.au/wp-content/uploads/2025/12/se-home-battery-three-phase-datasheet-aus.pdf","Yes")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HYPERLINK("https://www.solarquotes.com.au/wp-content/uploads/2025/10/Neovolt-EMMABW-ESS-Datasheet.pdf","Yes")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HYPERLINK("https://www.solarquotes.com.au/wp-content/uploads/2023/01/APX_HV_Battery-S0_Datasheet_AU_202510.pdf","Yes")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HYPERLINK("https://www.solarquotes.com.au/wp-content/uploads/2025/12/GW_ESA-3-10kW_Datasheet-AU.pdf","Yes")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HYPERLINK("https://www.solarquotes.com.au/wp-content/uploads/2025/10/ESYSUNHOME-HM56_Datasheet_v4.2.pdf","Yes")</f>
        <v>Yes</v>
      </c>
      <c r="BW21" s="2" t="str">
        <f>HYPERLINK("https://www.solarquotes.com.au/wp-content/uploads/2025/10/ESYSUNHOME-HM56_Datasheet_v4.2.pdf","Yes")</f>
        <v>Yes</v>
      </c>
      <c r="BX21" s="2" t="str">
        <f>HYPERLINK("https://www.solarquotes.com.au/wp-content/uploads/2025/10/ESYSUNHOME-HM56_Datasheet_v4.2.pdf","Yes")</f>
        <v>Yes</v>
      </c>
      <c r="BY21" s="2" t="str">
        <f>HYPERLINK("https://www.solarquotes.com.au/wp-content/uploads/2025/10/ESYSUNHOME-HM56_Datasheet_v4.2.pdf","Yes")</f>
        <v>Yes</v>
      </c>
      <c r="BZ21" s="2" t="str">
        <f>HYPERLINK("https://www.solarquotes.com.au/wp-content/uploads/2025/10/ESYSUNHOME-HM56_Datasheet_v4.2.pdf","Yes")</f>
        <v>Yes</v>
      </c>
      <c r="CA21" s="2" t="str">
        <f>HYPERLINK("https://www.solarquotes.com.au/wp-content/uploads/2025/10/Anker-SOLIX-X1_AC_Flyer_AU_2507.pdf","Yes")</f>
        <v>Yes</v>
      </c>
      <c r="CB21" s="2" t="str">
        <f>HYPERLINK("https://www.solarquotes.com.au/wp-content/uploads/2025/10/Anker-SOLIX-X1_AC_Flyer_AU_2507.pdf","Yes")</f>
        <v>Yes</v>
      </c>
      <c r="CC21" s="2" t="str">
        <f>HYPERLINK("https://www.solarquotes.com.au/wp-content/uploads/2025/10/Anker-SOLIX-X1_AC_Flyer_AU_2507.pdf","Yes")</f>
        <v>Yes</v>
      </c>
      <c r="CD21" s="2" t="str">
        <f>HYPERLINK("https://www.solarquotes.com.au/wp-content/uploads/2025/10/Anker-SOLIX-X1_AC_Flyer_AU_2507.pdf","Yes")</f>
        <v>Yes</v>
      </c>
      <c r="CE21" s="2" t="str">
        <f>HYPERLINK("https://www.solarquotes.com.au/wp-content/uploads/2025/10/Anker-SOLIX-X1_AC_Flyer_AU_2507.pdf","Yes")</f>
        <v>Yes</v>
      </c>
      <c r="CF21" s="2" t="str">
        <f>HYPERLINK("https://www.solarquotes.com.au/wp-content/uploads/2021/02/istore-battery.pdf","Yes")</f>
        <v>Yes</v>
      </c>
      <c r="CG21" s="2" t="str">
        <f>HYPERLINK("https://www.solarquotes.com.au/wp-content/uploads/2021/02/istore-battery.pdf","Yes")</f>
        <v>Yes</v>
      </c>
      <c r="CH21" s="2" t="str">
        <f>HYPERLINK("https://www.solarquotes.com.au/wp-content/uploads/2021/02/istore-battery.pdf","Yes")</f>
        <v>Yes</v>
      </c>
      <c r="CI21" s="2" t="str">
        <f>HYPERLINK("https://www.solarquotes.com.au/wp-content/uploads/2025/11/fronius-reserva-datasheet.pdf","Fronius Reserva datasheet")</f>
        <v>Fronius Reserva datasheet</v>
      </c>
      <c r="CJ21" s="2" t="str">
        <f>HYPERLINK("https://www.solarquotes.com.au/wp-content/uploads/2025/11/fronius-reserva-datasheet.pdf","Fronius Reserva datasheet")</f>
        <v>Fronius Reserva datasheet</v>
      </c>
      <c r="CK21" s="2" t="str">
        <f>HYPERLINK("https://www.solarquotes.com.au/wp-content/uploads/2025/11/fronius-reserva-datasheet.pdf","Fronius Reserva datasheet")</f>
        <v>Fronius Reserva datasheet</v>
      </c>
      <c r="CL21" s="2" t="str">
        <f>HYPERLINK("https://www.solarquotes.com.au/wp-content/uploads/2025/11/fronius-reserva-datasheet.pdf","Fronius Reserva datasheet")</f>
        <v>Fronius Reserva datasheet</v>
      </c>
      <c r="CM21" s="2" t="str">
        <f>HYPERLINK("https://www.solarquotes.com.au/wp-content/uploads/2022/11/EN-AU-250424-Force-H3X-Hybrid-ESS-Spec-Pylontech_20251024175626A958.pdf","Yes")</f>
        <v>Yes</v>
      </c>
      <c r="CN21" s="2" t="str">
        <f>HYPERLINK("https://www.solarquotes.com.au/wp-content/uploads/2022/11/EN-AU-250424-Force-H3X-Hybrid-ESS-Spec-Pylontech_20251024175626A958.pdf","Yes")</f>
        <v>Yes</v>
      </c>
      <c r="CO21" s="2" t="str">
        <f>HYPERLINK("https://www.solarquotes.com.au/wp-content/uploads/2022/11/EN-AU-250424-Force-H3X-Hybrid-ESS-Spec-Pylontech_20251024175626A958.pdf","Yes")</f>
        <v>Yes</v>
      </c>
      <c r="CP21" s="2" t="str">
        <f>HYPERLINK("https://www.solarquotes.com.au/wp-content/uploads/2023/01/Sofar-PowerAll-Datasheet.pdf","Yes")</f>
        <v>Yes</v>
      </c>
      <c r="CQ21" s="2" t="str">
        <f>HYPERLINK("https://www.solarquotes.com.au/wp-content/uploads/2023/01/Sofar-PowerAll-Datasheet.pdf","Yes")</f>
        <v>Yes</v>
      </c>
      <c r="CR21" s="2" t="str">
        <f>HYPERLINK("https://www.solarquotes.com.au/wp-content/uploads/2023/01/Sofar-PowerAll-Datasheet.pdf","Yes")</f>
        <v>Yes</v>
      </c>
      <c r="CS21" s="2" t="str">
        <f>HYPERLINK("https://www.solarquotes.com.au/wp-content/uploads/2023/01/Sofar-PowerAll-Datasheet.pdf","Yes")</f>
        <v>Yes</v>
      </c>
      <c r="CT21" s="2" t="str">
        <f>HYPERLINK("https://www.solarquotes.com.au/wp-content/uploads/2023/01/Sofar-PowerAll-Datasheet.pdf","Yes")</f>
        <v>Yes</v>
      </c>
      <c r="CU21" s="2" t="str">
        <f>HYPERLINK("https://www.solarquotes.com.au/wp-content/uploads/2025/12/solax-tsys-hs51-datasheet-en-au.pdf","Yes")</f>
        <v>Yes</v>
      </c>
      <c r="CV21" s="2" t="str">
        <f>HYPERLINK("https://www.solarquotes.com.au/wp-content/uploads/2025/12/solax-tsys-hs51-datasheet-en-au.pdf","Yes")</f>
        <v>Yes</v>
      </c>
      <c r="CW21" s="2" t="str">
        <f>HYPERLINK("https://www.solarquotes.com.au/wp-content/uploads/2025/12/solax-tsys-hs51-datasheet-en-au.pdf","Yes")</f>
        <v>Yes</v>
      </c>
      <c r="CX21" s="2" t="str">
        <f>HYPERLINK("https://www.solarquotes.com.au/wp-content/uploads/2025/12/solax-tsys-hs51-datasheet-en-au.pdf","Yes")</f>
        <v>Yes</v>
      </c>
      <c r="CY21" s="2" t="str">
        <f>HYPERLINK("https://www.solarquotes.com.au/wp-content/uploads/2025/12/solax-tsys-hs51-datasheet-en-au.pdf","Yes")</f>
        <v>Yes</v>
      </c>
      <c r="CZ21" s="2" t="str">
        <f>HYPERLINK("https://www.solarquotes.com.au/wp-content/uploads/2025/12/solax-tsys-hs51-datasheet-en-au.pdf","Yes")</f>
        <v>Yes</v>
      </c>
      <c r="DA21" s="2" t="str">
        <f>HYPERLINK("https://www.solarquotes.com.au/wp-content/uploads/2025/12/solax-tsys-hs51-datasheet-en-au.pdf","Yes")</f>
        <v>Yes</v>
      </c>
      <c r="DB21" s="2" t="str">
        <f>HYPERLINK("https://www.solarquotes.com.au/wp-content/uploads/2020/11/solax-x1-ies-datasheet-en-au.pdf","Yes")</f>
        <v>Yes</v>
      </c>
      <c r="DC21" s="2" t="str">
        <f>HYPERLINK("https://www.solarquotes.com.au/wp-content/uploads/2020/11/solax-x1-ies-datasheet-en-au.pdf","Yes")</f>
        <v>Yes</v>
      </c>
      <c r="DD21" s="2" t="str">
        <f>HYPERLINK("https://www.solarquotes.com.au/wp-content/uploads/2020/11/solax-x1-ies-datasheet-en-au.pdf","Yes")</f>
        <v>Yes</v>
      </c>
      <c r="DE21" s="2" t="str">
        <f>HYPERLINK("https://www.solarquotes.com.au/wp-content/uploads/2025/12/solax-x3-ies-p-datasheet-en-au.pdf","Yes")</f>
        <v>Yes</v>
      </c>
      <c r="DF21" s="2" t="str">
        <f>HYPERLINK("https://www.solarquotes.com.au/wp-content/uploads/2020/11/solax-x1-ies-datasheet-en-au.pdf","Yes")</f>
        <v>Yes</v>
      </c>
      <c r="DG21" s="2" t="str">
        <f>HYPERLINK("https://www.solarquotes.com.au/wp-content/uploads/2020/11/solax-x1-ies-datasheet-en-au.pdf","Yes")</f>
        <v>Yes</v>
      </c>
      <c r="DH21" s="2" t="str">
        <f>HYPERLINK("https://www.solarquotes.com.au/wp-content/uploads/2025/12/solax-x3-ies-p-datasheet-en-au.pdf","Yes")</f>
        <v>Yes</v>
      </c>
      <c r="DI21" s="2" t="str">
        <f>HYPERLINK("https://www.solarquotes.com.au/wp-content/uploads/2025/12/solax-x3-ies-p-datasheet-en-au.pdf","Yes")</f>
        <v>Yes</v>
      </c>
      <c r="DJ21" s="2" t="str">
        <f>HYPERLINK("https://www.solarquotes.com.au/wp-content/uploads/2024/05/EP760-Data-Sheet.pdf","Yes")</f>
        <v>Yes</v>
      </c>
      <c r="DK21" s="2" t="str">
        <f>HYPERLINK("https://www.solarquotes.com.au/wp-content/uploads/2025/07/franklinwh-x02.pdf","Yes")</f>
        <v>Yes</v>
      </c>
      <c r="DL21" s="2" t="str">
        <f>HYPERLINK("https://www.solarquotes.com.au/wp-content/uploads/2025/07/franklinwh-x02.pdf","Yes")</f>
        <v>Yes</v>
      </c>
      <c r="DM21" s="2" t="str">
        <f>HYPERLINK("https://www.solarquotes.com.au/wp-content/uploads/2025/07/franklinwh-x02.pdf","Yes")</f>
        <v>Yes</v>
      </c>
      <c r="DN21" s="2" t="str">
        <f>HYPERLINK("https://www.solarquotes.com.au/wp-content/uploads/2025/12/Whispr_Series_Specifications.pdf","Yes")</f>
        <v>Yes</v>
      </c>
      <c r="DO21" s="2" t="str">
        <f>HYPERLINK("https://www.solarquotes.com.au/wp-content/uploads/2025/12/Whispr_Series_Specifications.pdf","Yes")</f>
        <v>Yes</v>
      </c>
      <c r="DP21" s="2" t="str">
        <f>HYPERLINK("https://www.solarquotes.com.au/wp-content/uploads/2025/12/Whispr_Series_Specifications.pdf","Yes")</f>
        <v>Yes</v>
      </c>
      <c r="DQ21" s="2" t="str">
        <f>HYPERLINK("https://www.solarquotes.com.au/wp-content/uploads/2025/12/Whispr_Series_Specifications.pdf","Yes")</f>
        <v>Yes</v>
      </c>
      <c r="DR21" s="2" t="str">
        <f>HYPERLINK("https://www.solarquotes.com.au/wp-content/uploads/2022/03/250429_Datasheet_sonnenBatterie_Evo_AU.pdf","Yes")</f>
        <v>Yes</v>
      </c>
      <c r="DS21" s="2" t="str">
        <f>HYPERLINK("https://www.solarquotes.com.au/wp-content/uploads/2024/07/LAVO_Storage-S2_Data_Sheet.pdf","Yes")</f>
        <v>Yes</v>
      </c>
    </row>
    <row r="22" spans="1:702">
      <c r="A22" s="1" t="s">
        <v>797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HYPERLINK("https://www.solarquotes.com.au/wp-content/uploads/2025/10/AU-BATTERY-WARRANTY-V2.6-20251126-.pdf","Yes")</f>
        <v>Yes</v>
      </c>
      <c r="Y22" s="2" t="str">
        <f>HYPERLINK("https://www.solarquotes.com.au/wp-content/uploads/2025/10/AU-BATTERY-WARRANTY-V2.6-20251126-.pdf","Yes")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HYPERLINK("https://www.solarquotes.com.au/wp-content/uploads/2025/10/AU-BATTERY-WARRANTY-V2.6-20251126-.pdf","Yes")</f>
        <v>Yes</v>
      </c>
      <c r="AH22" s="2" t="str">
        <f>HYPERLINK("https://www.solarquotes.com.au/wp-content/uploads/2025/10/AU-BATTERY-WARRANTY-V2.6-20251126-.pdf","Yes")</f>
        <v>Yes</v>
      </c>
      <c r="AI22" s="2" t="str">
        <f>HYPERLINK("https://www.solarquotes.com.au/wp-content/uploads/2025/10/AU-BATTERY-WARRANTY-V2.6-20251126-.pdf","Yes")</f>
        <v>Yes</v>
      </c>
      <c r="AJ22" s="2" t="str">
        <f>HYPERLINK("https://www.solarquotes.com.au/wp-content/uploads/2025/10/AU-BATTERY-WARRANTY-V2.6-20251126-.pdf","Yes")</f>
        <v>Yes</v>
      </c>
      <c r="AK22" s="2" t="str">
        <f>HYPERLINK("https://www.solarquotes.com.au/wp-content/uploads/2025/10/AU-BATTERY-WARRANTY-V2.6-20251126-.pdf","Yes")</f>
        <v>Yes</v>
      </c>
      <c r="AL22" s="2" t="str">
        <f>HYPERLINK("https://www.solarquotes.com.au/wp-content/uploads/2025/12/alphaess-Warranty-Terms.pdf","Yes")</f>
        <v>Yes</v>
      </c>
      <c r="AM22" s="2" t="str">
        <f>HYPERLINK("https://www.solarquotes.com.au/wp-content/uploads/2025/12/alphaess-Warranty-Terms.pdf","Yes")</f>
        <v>Yes</v>
      </c>
      <c r="AN22" s="2" t="str">
        <f>HYPERLINK("https://www.solarquotes.com.au/wp-content/uploads/2025/12/alphaess-Warranty-Terms.pdf","Yes")</f>
        <v>Yes</v>
      </c>
      <c r="AO22" s="2" t="str">
        <f>HYPERLINK("https://www.solarquotes.com.au/wp-content/uploads/2025/12/alphaess-Warranty-Terms.pdf","Yes")</f>
        <v>Yes</v>
      </c>
      <c r="AP22" s="2" t="str">
        <f>HYPERLINK("https://www.solarquotes.com.au/wp-content/uploads/2025/12/alphaess-Warranty-Terms.pdf","Yes")</f>
        <v>Yes</v>
      </c>
      <c r="AQ22" s="2" t="str">
        <f>HYPERLINK("https://www.solarquotes.com.au/wp-content/uploads/2022/11/Warranty-document-Document-document-WarrantyTerms.pdf","Yes")</f>
        <v>Yes</v>
      </c>
      <c r="AR22" s="2" t="str">
        <f>HYPERLINK("https://www.solarquotes.com.au/wp-content/uploads/2022/11/Warranty-document-Document-document-WarrantyTerms.pdf","Yes")</f>
        <v>Yes</v>
      </c>
      <c r="AS22" s="2" t="str">
        <f>HYPERLINK("https://www.solarquotes.com.au/wp-content/uploads/2022/11/Warranty-document-Document-document-WarrantyTerms.pdf","Yes")</f>
        <v>Yes</v>
      </c>
      <c r="AT22" s="2" t="str">
        <f>HYPERLINK("https://www.solarquotes.com.au/wp-content/uploads/2023/11/Powerwall-Warranty-AU-NZ-EN.pdf","Yes")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HYPERLINK("https://www.solarquotes.com.au/wp-content/uploads/2021/11/byd-bbox-warranty-nov24.pdf","Yes")</f>
        <v>Yes</v>
      </c>
      <c r="BA22" s="2" t="str">
        <f>HYPERLINK("https://www.solarquotes.com.au/wp-content/uploads/2023/07/2024-06-25-Enphase-Energy-Limited-Warranty-IQ-Battery-5P-and-SC-AU.pdf","Yes")</f>
        <v>Yes</v>
      </c>
      <c r="BB22" s="2" t="str">
        <f>HYPERLINK("https://www.solarquotes.com.au/wp-content/uploads/2022/02/se-energy-bank-battery-warranty-aus.pdf","Yes")</f>
        <v>Yes</v>
      </c>
      <c r="BC22" s="2" t="str">
        <f>HYPERLINK("https://www.solarquotes.com.au/wp-content/uploads/2025/12/se-home-battery-three-phase-eng-au.pdf","Yes")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HYPERLINK("https://www.solarquotes.com.au/wp-content/uploads/2025/10/BW-GF-TS-001BytewattWarrantydoucumentForAustraliaNewZealand_A4-English2.pdf","Yes")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HYPERLINK("https://www.solarquotes.com.au/wp-content/uploads/2023/01/APX_5.0_30.0P_S0_Battery_Warranty_10years.pdf","No")</f>
        <v>No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HYPERLINK("https://www.solarquotes.com.au/wp-content/uploads/2026/01/GW_BAT-5-8_Warranty-AU.pdf","Yes")</f>
        <v>Yes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HYPERLINK("https://www.solarquotes.com.au/wp-content/uploads/2025/10/ESYSUNHOME_Warranty-Terms-and-Conditions_AU_v4.3.pdf","Yes")</f>
        <v>Yes</v>
      </c>
      <c r="BW22" s="2" t="str">
        <f>HYPERLINK("https://www.solarquotes.com.au/wp-content/uploads/2025/10/ESYSUNHOME_Warranty-Terms-and-Conditions_AU_v4.3.pdf","Yes")</f>
        <v>Yes</v>
      </c>
      <c r="BX22" s="2" t="str">
        <f>HYPERLINK("https://www.solarquotes.com.au/wp-content/uploads/2025/10/ESYSUNHOME_Warranty-Terms-and-Conditions_AU_v4.3.pdf","Yes")</f>
        <v>Yes</v>
      </c>
      <c r="BY22" s="2" t="str">
        <f>HYPERLINK("https://www.solarquotes.com.au/wp-content/uploads/2025/10/ESYSUNHOME_Warranty-Terms-and-Conditions_AU_v4.3.pdf","Yes")</f>
        <v>Yes</v>
      </c>
      <c r="BZ22" s="2" t="str">
        <f>HYPERLINK("https://www.solarquotes.com.au/wp-content/uploads/2025/10/ESYSUNHOME_Warranty-Terms-and-Conditions_AU_v4.3.pdf","Yes")</f>
        <v>Yes</v>
      </c>
      <c r="CA22" s="2" t="str">
        <f>HYPERLINK("https://www.solarquotes.com.au/wp-content/uploads/2025/10/anker-solix-warranty.pdf","Yes")</f>
        <v>Yes</v>
      </c>
      <c r="CB22" s="2" t="str">
        <f>HYPERLINK("https://www.solarquotes.com.au/wp-content/uploads/2025/10/anker-solix-warranty.pdf","Yes")</f>
        <v>Yes</v>
      </c>
      <c r="CC22" s="2" t="str">
        <f>HYPERLINK("https://www.solarquotes.com.au/wp-content/uploads/2025/10/anker-solix-warranty.pdf","Yes")</f>
        <v>Yes</v>
      </c>
      <c r="CD22" s="2" t="str">
        <f>HYPERLINK("https://www.solarquotes.com.au/wp-content/uploads/2025/10/anker-solix-warranty.pdf","Yes")</f>
        <v>Yes</v>
      </c>
      <c r="CE22" s="2" t="str">
        <f>HYPERLINK("https://www.solarquotes.com.au/wp-content/uploads/2025/10/anker-solix-warranty.pdf","Yes")</f>
        <v>Yes</v>
      </c>
      <c r="CF22" s="2" t="str">
        <f>HYPERLINK("https://www.solarquotes.com.au/wp-content/uploads/2021/02/istore-pv-products-warranty-oct24.pdf","Yes")</f>
        <v>Yes</v>
      </c>
      <c r="CG22" s="2" t="str">
        <f>HYPERLINK("https://www.solarquotes.com.au/wp-content/uploads/2021/02/istore-pv-products-warranty-oct24.pdf","Yes")</f>
        <v>Yes</v>
      </c>
      <c r="CH22" s="2" t="str">
        <f>HYPERLINK("https://www.solarquotes.com.au/wp-content/uploads/2021/02/istore-pv-products-warranty-oct24.pdf","Yes")</f>
        <v>Yes</v>
      </c>
      <c r="CI22" s="2" t="str">
        <f>HYPERLINK("https://www.solarquotes.com.au/wp-content/uploads/2025/11/fronius-battery-warranty.pdf","Fronius Reserva warranty")</f>
        <v>Fronius Reserva warranty</v>
      </c>
      <c r="CJ22" s="2" t="str">
        <f>HYPERLINK("https://www.solarquotes.com.au/wp-content/uploads/2025/11/fronius-battery-warranty.pdf","Fronius Reserva warranty")</f>
        <v>Fronius Reserva warranty</v>
      </c>
      <c r="CK22" s="2" t="str">
        <f>HYPERLINK("https://www.solarquotes.com.au/wp-content/uploads/2025/11/fronius-battery-warranty.pdf","Fronius Reserva warranty")</f>
        <v>Fronius Reserva warranty</v>
      </c>
      <c r="CL22" s="2" t="str">
        <f>HYPERLINK("https://www.solarquotes.com.au/wp-content/uploads/2025/11/fronius-battery-warranty.pdf","Fronius Reserva warranty")</f>
        <v>Fronius Reserva warranty</v>
      </c>
      <c r="CM22" s="2" t="str">
        <f>HYPERLINK("https://www.solarquotes.com.au/wp-content/uploads/2022/11/Pylontech-product-warranty-Force-H-serie-V1.2-AU24WFHS100527_20241101092413A172.pdf","Yes")</f>
        <v>Yes</v>
      </c>
      <c r="CN22" s="2" t="str">
        <f>HYPERLINK("https://www.solarquotes.com.au/wp-content/uploads/2022/11/Pylontech-product-warranty-Force-H-serie-V1.2-AU24WFHS100527_20241101092413A172.pdf","Yes")</f>
        <v>Yes</v>
      </c>
      <c r="CO22" s="2" t="str">
        <f>HYPERLINK("https://www.solarquotes.com.au/wp-content/uploads/2022/11/Pylontech-product-warranty-Force-H-serie-V1.2-AU24WFHS100527_20241101092413A172.pdf","Yes")</f>
        <v>Yes</v>
      </c>
      <c r="CP22" s="2" t="str">
        <f>HYPERLINK("https://www.solarquotes.com.au/wp-content/uploads/2025/05/Sofar-Battery-Products-Limited-Warranty.pdf","Yes")</f>
        <v>Yes</v>
      </c>
      <c r="CQ22" s="2" t="str">
        <f>HYPERLINK("https://www.solarquotes.com.au/wp-content/uploads/2025/05/Sofar-Battery-Products-Limited-Warranty.pdf","Yes")</f>
        <v>Yes</v>
      </c>
      <c r="CR22" s="2" t="str">
        <f>HYPERLINK("https://www.solarquotes.com.au/wp-content/uploads/2025/05/Sofar-Battery-Products-Limited-Warranty.pdf","Yes")</f>
        <v>Yes</v>
      </c>
      <c r="CS22" s="2" t="str">
        <f>HYPERLINK("https://www.solarquotes.com.au/wp-content/uploads/2025/05/Sofar-Battery-Products-Limited-Warranty.pdf","Yes")</f>
        <v>Yes</v>
      </c>
      <c r="CT22" s="2" t="str">
        <f>HYPERLINK("https://www.solarquotes.com.au/wp-content/uploads/2025/05/Sofar-Battery-Products-Limited-Warranty.pdf","Yes")</f>
        <v>Yes</v>
      </c>
      <c r="CU22" s="2" t="str">
        <f>HYPERLINK("https://www.solarquotes.com.au/wp-content/uploads/2020/11/2025-au-warranty-terms-conditions.pdf","Yes")</f>
        <v>Yes</v>
      </c>
      <c r="CV22" s="2" t="str">
        <f>HYPERLINK("https://www.solarquotes.com.au/wp-content/uploads/2020/11/2025-au-warranty-terms-conditions.pdf","Yes")</f>
        <v>Yes</v>
      </c>
      <c r="CW22" s="2" t="str">
        <f>HYPERLINK("https://www.solarquotes.com.au/wp-content/uploads/2020/11/2025-au-warranty-terms-conditions.pdf","Yes")</f>
        <v>Yes</v>
      </c>
      <c r="CX22" s="2" t="str">
        <f>HYPERLINK("https://www.solarquotes.com.au/wp-content/uploads/2020/11/2025-au-warranty-terms-conditions.pdf","Yes")</f>
        <v>Yes</v>
      </c>
      <c r="CY22" s="2" t="str">
        <f>HYPERLINK("https://www.solarquotes.com.au/wp-content/uploads/2020/11/2025-au-warranty-terms-conditions.pdf","Yes")</f>
        <v>Yes</v>
      </c>
      <c r="CZ22" s="2" t="str">
        <f>HYPERLINK("https://www.solarquotes.com.au/wp-content/uploads/2020/11/2025-au-warranty-terms-conditions.pdf","Yes")</f>
        <v>Yes</v>
      </c>
      <c r="DA22" s="2" t="str">
        <f>HYPERLINK("https://www.solarquotes.com.au/wp-content/uploads/2020/11/2025-au-warranty-terms-conditions.pdf","Yes")</f>
        <v>Yes</v>
      </c>
      <c r="DB22" s="2" t="str">
        <f>HYPERLINK("https://www.solarquotes.com.au/wp-content/uploads/2020/11/2025-au-warranty-terms-conditions.pdf","Yes")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HYPERLINK("https://www.solarquotes.com.au/wp-content/uploads/2024/09/blueti-760-warranty.pdf","Yes")</f>
        <v>Yes</v>
      </c>
      <c r="DK22" s="2" t="str">
        <f>HYPERLINK("https://www.solarquotes.com.au/wp-content/uploads/2025/07/Warranty-AU-NZ.pdf","Yes")</f>
        <v>Yes</v>
      </c>
      <c r="DL22" s="2" t="str">
        <f>HYPERLINK("https://www.solarquotes.com.au/wp-content/uploads/2025/07/Warranty-AU-NZ.pdf","Yes")</f>
        <v>Yes</v>
      </c>
      <c r="DM22" s="2" t="str">
        <f>HYPERLINK("https://www.solarquotes.com.au/wp-content/uploads/2025/07/Warranty-AU-NZ.pdf","Yes")</f>
        <v>Yes</v>
      </c>
      <c r="DN22" s="2" t="str">
        <f>HYPERLINK("https://www.solarquotes.com.au/wp-content/uploads/2025/12/Whispr_Series_Warranty_Statement.pdf","Yes")</f>
        <v>Yes</v>
      </c>
      <c r="DO22" s="2" t="str">
        <f>HYPERLINK("https://www.solarquotes.com.au/wp-content/uploads/2025/12/Whispr_Series_Warranty_Statement.pdf","Yes")</f>
        <v>Yes</v>
      </c>
      <c r="DP22" s="2" t="str">
        <f>HYPERLINK("https://www.solarquotes.com.au/wp-content/uploads/2025/12/Whispr_Series_Warranty_Statement.pdf","Yes")</f>
        <v>Yes</v>
      </c>
      <c r="DQ22" s="2" t="str">
        <f>HYPERLINK("https://www.solarquotes.com.au/wp-content/uploads/2025/12/Whispr_Series_Warranty_Statement.pdf","Yes")</f>
        <v>Yes</v>
      </c>
      <c r="DR22" s="2" t="str">
        <f>HYPERLINK("https://www.solarquotes.com.au/wp-content/uploads/2022/03/sonnen-warranty-with-PDRS-addendum.pdf","Yes")</f>
        <v>Yes</v>
      </c>
      <c r="DS22" s="2" t="str">
        <f>HYPERLINK("https://www.solarquotes.com.au/wp-content/uploads/2024/07/S2LifeUnit-Battery-Warranty.pdf","Yes")</f>
        <v>Yes</v>
      </c>
    </row>
    <row r="23" spans="1:702">
      <c r="A23" s="1" t="s">
        <v>798</v>
      </c>
      <c r="B23" s="1" t="s">
        <v>799</v>
      </c>
      <c r="C23" s="1" t="s">
        <v>800</v>
      </c>
      <c r="D23" s="1" t="s">
        <v>801</v>
      </c>
      <c r="E23" s="1" t="s">
        <v>800</v>
      </c>
      <c r="F23" s="1" t="s">
        <v>802</v>
      </c>
      <c r="G23" s="1" t="s">
        <v>803</v>
      </c>
      <c r="H23" s="1" t="s">
        <v>800</v>
      </c>
      <c r="I23" s="1" t="s">
        <v>800</v>
      </c>
      <c r="J23" s="1" t="s">
        <v>803</v>
      </c>
      <c r="K23" s="1" t="s">
        <v>803</v>
      </c>
      <c r="L23" s="1" t="s">
        <v>804</v>
      </c>
      <c r="M23" s="1" t="s">
        <v>804</v>
      </c>
      <c r="N23" s="1" t="s">
        <v>804</v>
      </c>
      <c r="O23" s="1" t="s">
        <v>805</v>
      </c>
      <c r="P23" s="1" t="s">
        <v>805</v>
      </c>
      <c r="Q23" s="1" t="s">
        <v>806</v>
      </c>
      <c r="R23" s="1" t="s">
        <v>806</v>
      </c>
      <c r="S23" s="1" t="s">
        <v>806</v>
      </c>
      <c r="T23" s="1" t="s">
        <v>807</v>
      </c>
      <c r="U23" s="1" t="s">
        <v>807</v>
      </c>
      <c r="V23" s="1" t="s">
        <v>801</v>
      </c>
      <c r="W23" s="1" t="s">
        <v>800</v>
      </c>
      <c r="X23" s="1" t="s">
        <v>808</v>
      </c>
      <c r="Y23" s="1" t="s">
        <v>809</v>
      </c>
      <c r="Z23" s="1" t="s">
        <v>809</v>
      </c>
      <c r="AA23" s="1" t="s">
        <v>809</v>
      </c>
      <c r="AB23" s="1" t="s">
        <v>810</v>
      </c>
      <c r="AC23" s="1" t="s">
        <v>810</v>
      </c>
      <c r="AD23" s="1" t="s">
        <v>810</v>
      </c>
      <c r="AE23" s="1" t="s">
        <v>810</v>
      </c>
      <c r="AF23" s="1" t="s">
        <v>808</v>
      </c>
      <c r="AG23" s="1" t="s">
        <v>810</v>
      </c>
      <c r="AH23" s="1" t="s">
        <v>810</v>
      </c>
      <c r="AI23" s="1" t="s">
        <v>810</v>
      </c>
      <c r="AJ23" s="1" t="s">
        <v>810</v>
      </c>
      <c r="AK23" s="1" t="s">
        <v>810</v>
      </c>
      <c r="AL23" s="1" t="s">
        <v>811</v>
      </c>
      <c r="AM23" s="1" t="s">
        <v>812</v>
      </c>
      <c r="AN23" s="1" t="s">
        <v>813</v>
      </c>
      <c r="AO23" s="1" t="s">
        <v>812</v>
      </c>
      <c r="AP23" s="1" t="s">
        <v>813</v>
      </c>
      <c r="AQ23" s="1" t="s">
        <v>806</v>
      </c>
      <c r="AR23" s="1" t="s">
        <v>814</v>
      </c>
      <c r="AS23" s="1" t="s">
        <v>814</v>
      </c>
      <c r="AT23" s="1" t="s">
        <v>815</v>
      </c>
      <c r="AU23" s="1" t="s">
        <v>801</v>
      </c>
      <c r="AV23" s="1" t="s">
        <v>801</v>
      </c>
      <c r="AW23" s="1" t="s">
        <v>801</v>
      </c>
      <c r="AX23" s="1" t="s">
        <v>800</v>
      </c>
      <c r="AY23" s="1" t="s">
        <v>816</v>
      </c>
      <c r="AZ23" s="1" t="s">
        <v>803</v>
      </c>
      <c r="BA23" s="1" t="s">
        <v>815</v>
      </c>
      <c r="BB23" s="1" t="s">
        <v>817</v>
      </c>
      <c r="BC23" s="1" t="s">
        <v>818</v>
      </c>
      <c r="BD23" s="1" t="s">
        <v>818</v>
      </c>
      <c r="BE23" s="1" t="s">
        <v>819</v>
      </c>
      <c r="BF23" s="1" t="s">
        <v>814</v>
      </c>
      <c r="BG23" s="1" t="s">
        <v>813</v>
      </c>
      <c r="BH23" s="1" t="s">
        <v>813</v>
      </c>
      <c r="BI23" s="1" t="s">
        <v>813</v>
      </c>
      <c r="BJ23" s="1" t="s">
        <v>813</v>
      </c>
      <c r="BK23" s="1" t="s">
        <v>820</v>
      </c>
      <c r="BL23" s="1" t="s">
        <v>800</v>
      </c>
      <c r="BM23" s="1" t="s">
        <v>807</v>
      </c>
      <c r="BN23" s="1" t="s">
        <v>807</v>
      </c>
      <c r="BO23" s="1" t="s">
        <v>807</v>
      </c>
      <c r="BP23" s="1" t="s">
        <v>812</v>
      </c>
      <c r="BQ23" s="1" t="s">
        <v>813</v>
      </c>
      <c r="BR23" s="1" t="s">
        <v>812</v>
      </c>
      <c r="BS23" s="1" t="s">
        <v>812</v>
      </c>
      <c r="BT23" s="1" t="s">
        <v>812</v>
      </c>
      <c r="BU23" s="1" t="s">
        <v>821</v>
      </c>
      <c r="BV23" s="1" t="s">
        <v>814</v>
      </c>
      <c r="BW23" s="1" t="s">
        <v>812</v>
      </c>
      <c r="BX23" s="1" t="s">
        <v>812</v>
      </c>
      <c r="BY23" s="1" t="s">
        <v>812</v>
      </c>
      <c r="BZ23" s="1" t="s">
        <v>812</v>
      </c>
      <c r="CA23" s="1" t="s">
        <v>807</v>
      </c>
      <c r="CB23" s="1" t="s">
        <v>807</v>
      </c>
      <c r="CC23" s="1" t="s">
        <v>807</v>
      </c>
      <c r="CD23" s="1" t="s">
        <v>801</v>
      </c>
      <c r="CE23" s="1" t="s">
        <v>816</v>
      </c>
      <c r="CF23" s="1" t="s">
        <v>822</v>
      </c>
      <c r="CG23" s="1" t="s">
        <v>817</v>
      </c>
      <c r="CH23" s="1" t="s">
        <v>817</v>
      </c>
      <c r="CI23" s="1" t="s">
        <v>823</v>
      </c>
      <c r="CJ23" s="1" t="s">
        <v>800</v>
      </c>
      <c r="CK23" s="1" t="s">
        <v>800</v>
      </c>
      <c r="CL23" s="1" t="s">
        <v>823</v>
      </c>
      <c r="CM23" s="1" t="s">
        <v>806</v>
      </c>
      <c r="CN23" s="1" t="s">
        <v>805</v>
      </c>
      <c r="CO23" s="1" t="s">
        <v>805</v>
      </c>
      <c r="CP23" s="1" t="s">
        <v>812</v>
      </c>
      <c r="CQ23" s="1" t="s">
        <v>824</v>
      </c>
      <c r="CR23" s="1" t="s">
        <v>824</v>
      </c>
      <c r="CS23" s="1" t="s">
        <v>824</v>
      </c>
      <c r="CT23" s="1" t="s">
        <v>824</v>
      </c>
      <c r="CU23" s="1" t="s">
        <v>803</v>
      </c>
      <c r="CV23" s="1" t="s">
        <v>816</v>
      </c>
      <c r="CW23" s="1" t="s">
        <v>801</v>
      </c>
      <c r="CX23" s="1" t="s">
        <v>807</v>
      </c>
      <c r="CY23" s="1" t="s">
        <v>807</v>
      </c>
      <c r="CZ23" s="1" t="s">
        <v>807</v>
      </c>
      <c r="DA23" s="1" t="s">
        <v>807</v>
      </c>
      <c r="DB23" s="1" t="s">
        <v>803</v>
      </c>
      <c r="DC23" s="1" t="s">
        <v>800</v>
      </c>
      <c r="DD23" s="1" t="s">
        <v>816</v>
      </c>
      <c r="DE23" s="1" t="s">
        <v>802</v>
      </c>
      <c r="DF23" s="1" t="s">
        <v>803</v>
      </c>
      <c r="DG23" s="1" t="s">
        <v>800</v>
      </c>
      <c r="DH23" s="1" t="s">
        <v>801</v>
      </c>
      <c r="DI23" s="1" t="s">
        <v>801</v>
      </c>
      <c r="DJ23" s="1" t="s">
        <v>801</v>
      </c>
      <c r="DK23" s="1" t="s">
        <v>825</v>
      </c>
      <c r="DL23" s="1" t="s">
        <v>825</v>
      </c>
      <c r="DM23" s="1" t="s">
        <v>825</v>
      </c>
      <c r="DN23" s="1" t="s">
        <v>826</v>
      </c>
      <c r="DO23" s="1" t="s">
        <v>827</v>
      </c>
      <c r="DP23" s="1" t="s">
        <v>822</v>
      </c>
      <c r="DQ23" s="1" t="s">
        <v>828</v>
      </c>
      <c r="DR23" s="1" t="s">
        <v>829</v>
      </c>
      <c r="DS23" s="1" t="s">
        <v>820</v>
      </c>
    </row>
    <row r="24" spans="1:702">
      <c r="A24" s="1" t="s">
        <v>830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HYPERLINK("https://www.solarquotes.com.au/battery-storage/reviews/fox-ess-review.html","Here")</f>
        <v>Here</v>
      </c>
      <c r="Y24" s="2" t="str">
        <f>HYPERLINK("https://www.solarquotes.com.au/battery-storage/reviews/fox-ess-review.html","Here")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HYPERLINK("https://www.solarquotes.com.au/battery-storage/reviews/fox-ess-review.html","Here")</f>
        <v>Here</v>
      </c>
      <c r="AH24" s="2" t="str">
        <f>HYPERLINK("https://www.solarquotes.com.au/battery-storage/reviews/fox-ess-review.html","Here")</f>
        <v>Here</v>
      </c>
      <c r="AI24" s="2" t="str">
        <f>HYPERLINK("https://www.solarquotes.com.au/battery-storage/reviews/fox-ess-review.html","Here")</f>
        <v>Here</v>
      </c>
      <c r="AJ24" s="2" t="str">
        <f>HYPERLINK("https://www.solarquotes.com.au/battery-storage/reviews/fox-ess-review.html","Here")</f>
        <v>Here</v>
      </c>
      <c r="AK24" s="2" t="str">
        <f>HYPERLINK("https://www.solarquotes.com.au/battery-storage/reviews/fox-ess-review.html","Here")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HYPERLINK("https://www.solarquotes.com.au/battery-storage/reviews/alpha-ess-review.html","Here")</f>
        <v>Here</v>
      </c>
      <c r="AP24" s="2" t="str">
        <f>HYPERLINK("https://www.solarquotes.com.au/battery-storage/reviews/alpha-ess-review.html","Here")</f>
        <v>Here</v>
      </c>
      <c r="AQ24" s="2" t="str">
        <f>HYPERLINK("https://www.solarquotes.com.au/battery-storage/reviews/alpha-ess-review.html","Here")</f>
        <v>Here</v>
      </c>
      <c r="AR24" s="2" t="str">
        <f>HYPERLINK("https://www.solarquotes.com.au/battery-storage/reviews/alpha-ess-review.html","Here")</f>
        <v>Here</v>
      </c>
      <c r="AS24" s="2" t="str">
        <f>HYPERLINK("https://www.solarquotes.com.au/battery-storage/reviews/alpha-ess-review.html","Here")</f>
        <v>Here</v>
      </c>
      <c r="AT24" s="2" t="str">
        <f>HYPERLINK("https://www.solarquotes.com.au/battery-storage/reviews/tesla-powerwall-3-review.html","Here")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HYPERLINK("https://www.solarquotes.com.au/battery-storage/reviews/enphase-energy-review.html","Here")</f>
        <v>Here</v>
      </c>
      <c r="BB24" s="2" t="str">
        <f>HYPERLINK("https://www.solarquotes.com.au/battery-storage/reviews/solaredge-review.html","Here")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HYPERLINK("https://www.solarquotes.com.au/battery-storage/reviews/bytewatt-neovolt-review.html","Here")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HYPERLINK("https://www.solarquotes.com.au/battery-storage/reviews/growatt-review.html","Here")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HYPERLINK("https://www.solarquotes.com.au/battery-storage/reviews/goodwe-review.html","Here")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HYPERLINK("https://www.solarquotes.com.au/battery-storage/reviews/esy-sunhome-review.html","Here")</f>
        <v>Here</v>
      </c>
      <c r="BW24" s="2" t="str">
        <f>HYPERLINK("https://www.solarquotes.com.au/battery-storage/reviews/esy-sunhome-review.html","Here")</f>
        <v>Here</v>
      </c>
      <c r="BX24" s="2" t="str">
        <f>HYPERLINK("https://www.solarquotes.com.au/battery-storage/reviews/esy-sunhome-review.html","Here")</f>
        <v>Here</v>
      </c>
      <c r="BY24" s="2" t="str">
        <f>HYPERLINK("https://www.solarquotes.com.au/battery-storage/reviews/esy-sunhome-review.html","Here")</f>
        <v>Here</v>
      </c>
      <c r="BZ24" s="2" t="str">
        <f>HYPERLINK("https://www.solarquotes.com.au/battery-storage/reviews/esy-sunhome-review.html","Here")</f>
        <v>Here</v>
      </c>
      <c r="CA24" s="2" t="str">
        <f>HYPERLINK("https://www.solarquotes.com.au/battery-storage/reviews/anker-solix-review.html","Here")</f>
        <v>Here</v>
      </c>
      <c r="CB24" s="2" t="str">
        <f>HYPERLINK("https://www.solarquotes.com.au/battery-storage/reviews/anker-solix-review.html","Here")</f>
        <v>Here</v>
      </c>
      <c r="CC24" s="2" t="str">
        <f>HYPERLINK("https://www.solarquotes.com.au/battery-storage/reviews/anker-solix-review.html","Here")</f>
        <v>Here</v>
      </c>
      <c r="CD24" s="2" t="str">
        <f>HYPERLINK("https://www.solarquotes.com.au/battery-storage/reviews/anker-solix-review.html","Here")</f>
        <v>Here</v>
      </c>
      <c r="CE24" s="2" t="str">
        <f>HYPERLINK("https://www.solarquotes.com.au/battery-storage/reviews/anker-solix-review.html","Here")</f>
        <v>Here</v>
      </c>
      <c r="CF24" s="2" t="str">
        <f>HYPERLINK("https://www.solarquotes.com.au/battery-storage/reviews/istore-review.html","Here")</f>
        <v>Here</v>
      </c>
      <c r="CG24" s="2" t="str">
        <f>HYPERLINK("https://www.solarquotes.com.au/battery-storage/reviews/istore-review.html","Here")</f>
        <v>Here</v>
      </c>
      <c r="CH24" s="2" t="str">
        <f>HYPERLINK("https://www.solarquotes.com.au/battery-storage/reviews/istore-review.html","Here")</f>
        <v>Here</v>
      </c>
      <c r="CI24" s="2" t="str">
        <f>HYPERLINK("https://www.solarquotes.com.au/battery-storage/reviews/fronius-review.html","Here")</f>
        <v>Here</v>
      </c>
      <c r="CJ24" s="2" t="str">
        <f>HYPERLINK("https://www.solarquotes.com.au/battery-storage/reviews/fronius-review.html","Here")</f>
        <v>Here</v>
      </c>
      <c r="CK24" s="2" t="str">
        <f>HYPERLINK("https://www.solarquotes.com.au/battery-storage/reviews/fronius-review.html","Here")</f>
        <v>Here</v>
      </c>
      <c r="CL24" s="2" t="str">
        <f>HYPERLINK("https://www.solarquotes.com.au/battery-storage/reviews/fronius-review.html","Here")</f>
        <v>Here</v>
      </c>
      <c r="CM24" s="2" t="str">
        <f>HYPERLINK("https://www.solarquotes.com.au/battery-storage/reviews/pylontech-review.html","Here")</f>
        <v>Here</v>
      </c>
      <c r="CN24" s="2" t="str">
        <f>HYPERLINK("https://www.solarquotes.com.au/battery-storage/reviews/pylontech-review.html","Here")</f>
        <v>Here</v>
      </c>
      <c r="CO24" s="2" t="str">
        <f>HYPERLINK("https://www.solarquotes.com.au/battery-storage/reviews/pylontech-review.html","Here")</f>
        <v>Here</v>
      </c>
      <c r="CP24" s="2" t="str">
        <f>HYPERLINK("https://www.solarquotes.com.au/battery-storage/reviews/sofar-review.html","Here")</f>
        <v>Here</v>
      </c>
      <c r="CQ24" s="2" t="str">
        <f>HYPERLINK("https://www.solarquotes.com.au/battery-storage/reviews/sofar-review.html","Here")</f>
        <v>Here</v>
      </c>
      <c r="CR24" s="2" t="str">
        <f>HYPERLINK("https://www.solarquotes.com.au/battery-storage/reviews/sofar-review.html","Here")</f>
        <v>Here</v>
      </c>
      <c r="CS24" s="2" t="str">
        <f>HYPERLINK("https://www.solarquotes.com.au/battery-storage/reviews/sofar-review.html","Here")</f>
        <v>Here</v>
      </c>
      <c r="CT24" s="2" t="str">
        <f>HYPERLINK("https://www.solarquotes.com.au/battery-storage/reviews/sofar-review.html","Here")</f>
        <v>Here</v>
      </c>
      <c r="CU24" s="2" t="str">
        <f>HYPERLINK("https://www.solarquotes.com.au/battery-storage/reviews/solax-power-review.html","Here")</f>
        <v>Here</v>
      </c>
      <c r="CV24" s="2" t="str">
        <f>HYPERLINK("https://www.solarquotes.com.au/battery-storage/reviews/solax-power-review.html","Here")</f>
        <v>Here</v>
      </c>
      <c r="CW24" s="2" t="str">
        <f>HYPERLINK("https://www.solarquotes.com.au/battery-storage/reviews/solax-power-review.html","Here")</f>
        <v>Here</v>
      </c>
      <c r="CX24" s="2" t="str">
        <f>HYPERLINK("https://www.solarquotes.com.au/battery-storage/reviews/solax-power-review.html","Here")</f>
        <v>Here</v>
      </c>
      <c r="CY24" s="2" t="str">
        <f>HYPERLINK("https://www.solarquotes.com.au/battery-storage/reviews/solax-power-review.html","Here")</f>
        <v>Here</v>
      </c>
      <c r="CZ24" s="2" t="str">
        <f>HYPERLINK("https://www.solarquotes.com.au/battery-storage/reviews/solax-power-review.html","Here")</f>
        <v>Here</v>
      </c>
      <c r="DA24" s="2" t="str">
        <f>HYPERLINK("https://www.solarquotes.com.au/battery-storage/reviews/solax-power-review.html","Here")</f>
        <v>Here</v>
      </c>
      <c r="DB24" s="2" t="str">
        <f>HYPERLINK("https://www.solarquotes.com.au/battery-storage/reviews/solax-power-review.html","Here")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HYPERLINK("https://www.solarquotes.com.au/battery-storage/reviews/bluetti-review.html","Here")</f>
        <v>Here</v>
      </c>
      <c r="DK24" s="2" t="str">
        <f>HYPERLINK("https://www.solarquotes.com.au/battery-storage/reviews/franklinwh-review.html","Here")</f>
        <v>Here</v>
      </c>
      <c r="DL24" s="2" t="str">
        <f>HYPERLINK("https://www.solarquotes.com.au/battery-storage/reviews/franklinwh-review.html","Here")</f>
        <v>Here</v>
      </c>
      <c r="DM24" s="2" t="str">
        <f>HYPERLINK("https://www.solarquotes.com.au/battery-storage/reviews/franklinwh-review.html","Here")</f>
        <v>Here</v>
      </c>
      <c r="DN24" s="2" t="str">
        <f>HYPERLINK("https://www.solarquotes.com.au/battery-storage/reviews/powerplus-energy-review.html","Here")</f>
        <v>Here</v>
      </c>
      <c r="DO24" s="2" t="str">
        <f>HYPERLINK("https://www.solarquotes.com.au/battery-storage/reviews/powerplus-energy-review.html","Here")</f>
        <v>Here</v>
      </c>
      <c r="DP24" s="2" t="str">
        <f>HYPERLINK("https://www.solarquotes.com.au/battery-storage/reviews/powerplus-energy-review.html","Here")</f>
        <v>Here</v>
      </c>
      <c r="DQ24" s="2" t="str">
        <f>HYPERLINK("https://www.solarquotes.com.au/battery-storage/reviews/powerplus-energy-review.html","Here")</f>
        <v>Here</v>
      </c>
      <c r="DR24" s="2" t="str">
        <f>HYPERLINK("https://www.solarquotes.com.au/battery-storage/reviews/sonnen-review.html","Here")</f>
        <v>Here</v>
      </c>
      <c r="DS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AT6" r:id="rId_hyperlink_19" tooltip="Yes, review here." display="Yes, review here."/>
    <hyperlink ref="BB6" r:id="rId_hyperlink_20" tooltip="Yes, review here." display="Yes, review here."/>
    <hyperlink ref="BC6" r:id="rId_hyperlink_21" tooltip="Yes, overview here." display="Yes, overview here."/>
    <hyperlink ref="BD6" r:id="rId_hyperlink_22" tooltip="Yes, overview here." display="Yes, overview here."/>
    <hyperlink ref="BE6" r:id="rId_hyperlink_23" tooltip="Yes, overview here." display="Yes, overview here."/>
    <hyperlink ref="CF6" r:id="rId_hyperlink_24" tooltip="Yes, review here." display="Yes, review here."/>
    <hyperlink ref="CG6" r:id="rId_hyperlink_25" tooltip="Yes, review here." display="Yes, review here."/>
    <hyperlink ref="CH6" r:id="rId_hyperlink_26" tooltip="Yes, review here." display="Yes, review here."/>
    <hyperlink ref="DJ6" r:id="rId_hyperlink_27" tooltip="Here." display="Here."/>
    <hyperlink ref="DN6" r:id="rId_hyperlink_28" tooltip="Yes, here." display="Yes, here."/>
    <hyperlink ref="DO6" r:id="rId_hyperlink_29" tooltip="Yes, here." display="Yes, here."/>
    <hyperlink ref="DP6" r:id="rId_hyperlink_30" tooltip="Yes, here." display="Yes, here."/>
    <hyperlink ref="DQ6" r:id="rId_hyperlink_31" tooltip="Yes, here." display="Yes, here."/>
    <hyperlink ref="DR6" r:id="rId_hyperlink_32" tooltip="Yes, review here." display="Yes, review here."/>
    <hyperlink ref="B7" r:id="rId_hyperlink_33" tooltip="Lithium Iron Phosphate" display="Lithium Iron Phosphate"/>
    <hyperlink ref="C7" r:id="rId_hyperlink_34" tooltip="Lithium Iron Phosphate" display="Lithium Iron Phosphate"/>
    <hyperlink ref="D7" r:id="rId_hyperlink_35" tooltip="Lithium Iron Phosphate" display="Lithium Iron Phosphate"/>
    <hyperlink ref="E7" r:id="rId_hyperlink_36" tooltip="Lithium Iron Phosphate" display="Lithium Iron Phosphate"/>
    <hyperlink ref="F7" r:id="rId_hyperlink_37" tooltip="Lithium Iron Phosphate" display="Lithium Iron Phosphate"/>
    <hyperlink ref="L7" r:id="rId_hyperlink_38" tooltip="Lithium Iron Phosphate" display="Lithium Iron Phosphate"/>
    <hyperlink ref="M7" r:id="rId_hyperlink_39" tooltip="Lithium Iron Phosphate" display="Lithium Iron Phosphate"/>
    <hyperlink ref="N7" r:id="rId_hyperlink_40" tooltip="Lithium Iron Phosphate" display="Lithium Iron Phosphate"/>
    <hyperlink ref="O7" r:id="rId_hyperlink_41" tooltip="Lithium Iron Phosphate" display="Lithium Iron Phosphate"/>
    <hyperlink ref="P7" r:id="rId_hyperlink_42" tooltip="Lithium Iron Phosphate" display="Lithium Iron Phosphate"/>
    <hyperlink ref="Q7" r:id="rId_hyperlink_43" tooltip="Lithium Iron Phosphate" display="Lithium Iron Phosphate"/>
    <hyperlink ref="R7" r:id="rId_hyperlink_44" tooltip="Lithium Iron Phosphate" display="Lithium Iron Phosphate"/>
    <hyperlink ref="S7" r:id="rId_hyperlink_45" tooltip="Lithium Iron Phosphate" display="Lithium Iron Phosphate"/>
    <hyperlink ref="T7" r:id="rId_hyperlink_46" tooltip="Lithium Iron Phosphate" display="Lithium Iron Phosphate"/>
    <hyperlink ref="U7" r:id="rId_hyperlink_47" tooltip="Lithium Iron Phosphate" display="Lithium Iron Phosphate"/>
    <hyperlink ref="V7" r:id="rId_hyperlink_48" tooltip="Lithium Iron Phosphate" display="Lithium Iron Phosphate"/>
    <hyperlink ref="W7" r:id="rId_hyperlink_49" tooltip="Lithium Iron Phosphate" display="Lithium Iron Phosphate"/>
    <hyperlink ref="X7" r:id="rId_hyperlink_50" tooltip="Lithium Iron Phosphate" display="Lithium Iron Phosphate"/>
    <hyperlink ref="Y7" r:id="rId_hyperlink_51" tooltip="Lithium Iron Phosphate" display="Lithium Iron Phosphate"/>
    <hyperlink ref="Z7" r:id="rId_hyperlink_52" tooltip="Lithium Iron Phosphate" display="Lithium Iron Phosphate"/>
    <hyperlink ref="AA7" r:id="rId_hyperlink_53" tooltip="Lithium Iron Phosphate" display="Lithium Iron Phosphate"/>
    <hyperlink ref="AB7" r:id="rId_hyperlink_54" tooltip="Lithium Iron Phosphate" display="Lithium Iron Phosphate"/>
    <hyperlink ref="AC7" r:id="rId_hyperlink_55" tooltip="Lithium Iron Phosphate" display="Lithium Iron Phosphate"/>
    <hyperlink ref="AD7" r:id="rId_hyperlink_56" tooltip="Lithium Iron Phosphate" display="Lithium Iron Phosphate"/>
    <hyperlink ref="AE7" r:id="rId_hyperlink_57" tooltip="Lithium Iron Phosphate" display="Lithium Iron Phosphate"/>
    <hyperlink ref="AF7" r:id="rId_hyperlink_58" tooltip="Lithium Iron Phosphate" display="Lithium Iron Phosphate"/>
    <hyperlink ref="AG7" r:id="rId_hyperlink_59" tooltip="Lithium Iron Phosphate" display="Lithium Iron Phosphate"/>
    <hyperlink ref="AH7" r:id="rId_hyperlink_60" tooltip="Lithium Iron Phosphate" display="Lithium Iron Phosphate"/>
    <hyperlink ref="AI7" r:id="rId_hyperlink_61" tooltip="Lithium Iron Phosphate" display="Lithium Iron Phosphate"/>
    <hyperlink ref="AJ7" r:id="rId_hyperlink_62" tooltip="Lithium Iron Phosphate" display="Lithium Iron Phosphate"/>
    <hyperlink ref="AK7" r:id="rId_hyperlink_63" tooltip="Lithium Iron Phosphate" display="Lithium Iron Phosphate"/>
    <hyperlink ref="AL7" r:id="rId_hyperlink_64" tooltip="Lithium Iron Phosphate" display="Lithium Iron Phosphate"/>
    <hyperlink ref="AM7" r:id="rId_hyperlink_65" tooltip="Lithium Iron Phosphate" display="Lithium Iron Phosphate"/>
    <hyperlink ref="AN7" r:id="rId_hyperlink_66" tooltip="Lithium Iron Phosphate" display="Lithium Iron Phosphate"/>
    <hyperlink ref="AO7" r:id="rId_hyperlink_67" tooltip="Lithium Iron Phosphate" display="Lithium Iron Phosphate"/>
    <hyperlink ref="AP7" r:id="rId_hyperlink_68" tooltip="Lithium Iron Phosphate" display="Lithium Iron Phosphate"/>
    <hyperlink ref="AQ7" r:id="rId_hyperlink_69" tooltip="Lithium Iron Phosphate" display="Lithium Iron Phosphate"/>
    <hyperlink ref="AR7" r:id="rId_hyperlink_70" tooltip="Lithium Iron Phosphate" display="Lithium Iron Phosphate"/>
    <hyperlink ref="AS7" r:id="rId_hyperlink_71" tooltip="Lithium Iron Phosphate" display="Lithium Iron Phosphate"/>
    <hyperlink ref="AT7" r:id="rId_hyperlink_72" tooltip="Lithium Iron Phosphate" display="Lithium Iron Phosphate"/>
    <hyperlink ref="AU7" r:id="rId_hyperlink_73" tooltip="Lithium Iron Phosphate" display="Lithium Iron Phosphate"/>
    <hyperlink ref="AV7" r:id="rId_hyperlink_74" tooltip="Lithium Iron Phosphate" display="Lithium Iron Phosphate"/>
    <hyperlink ref="AW7" r:id="rId_hyperlink_75" tooltip="Lithium Iron Phosphate" display="Lithium Iron Phosphate"/>
    <hyperlink ref="AX7" r:id="rId_hyperlink_76" tooltip="Lithium Iron Phosphate" display="Lithium Iron Phosphate"/>
    <hyperlink ref="AY7" r:id="rId_hyperlink_77" tooltip="Lithium Iron Phosphate" display="Lithium Iron Phosphate"/>
    <hyperlink ref="AZ7" r:id="rId_hyperlink_78" tooltip="Lithium Iron Phosphate" display="Lithium Iron Phosphate"/>
    <hyperlink ref="BA7" r:id="rId_hyperlink_79" tooltip="Lithium Iron Phosphate" display="Lithium Iron Phosphate"/>
    <hyperlink ref="BB7" r:id="rId_hyperlink_80" tooltip="NMC" display="NMC"/>
    <hyperlink ref="BC7" r:id="rId_hyperlink_81" tooltip="Lithium Iron Phosphate" display="Lithium Iron Phosphate"/>
    <hyperlink ref="BD7" r:id="rId_hyperlink_82" tooltip="Lithium Iron Phosphate" display="Lithium Iron Phosphate"/>
    <hyperlink ref="BE7" r:id="rId_hyperlink_83" tooltip="Lithium Iron Phosphate" display="Lithium Iron Phosphate"/>
    <hyperlink ref="BF7" r:id="rId_hyperlink_84" tooltip="Lithium Iron Phosphate" display="Lithium Iron Phosphate"/>
    <hyperlink ref="BG7" r:id="rId_hyperlink_85" tooltip="Lithium Iron Phosphate" display="Lithium Iron Phosphate"/>
    <hyperlink ref="BH7" r:id="rId_hyperlink_86" tooltip="Lithium Iron Phosphate" display="Lithium Iron Phosphate"/>
    <hyperlink ref="BI7" r:id="rId_hyperlink_87" tooltip="Lithium Iron Phosphate" display="Lithium Iron Phosphate"/>
    <hyperlink ref="BJ7" r:id="rId_hyperlink_88" tooltip="Lithium Iron Phosphate" display="Lithium Iron Phosphate"/>
    <hyperlink ref="BK7" r:id="rId_hyperlink_89" tooltip="Lithium Iron Phosphate" display="Lithium Iron Phosphate"/>
    <hyperlink ref="BL7" r:id="rId_hyperlink_90" tooltip="Lithium Iron Phosphate" display="Lithium Iron Phosphate"/>
    <hyperlink ref="BM7" r:id="rId_hyperlink_91" tooltip="Lithium Iron Phosphate" display="Lithium Iron Phosphate"/>
    <hyperlink ref="BN7" r:id="rId_hyperlink_92" tooltip="Lithium Iron Phosphate" display="Lithium Iron Phosphate"/>
    <hyperlink ref="BO7" r:id="rId_hyperlink_93" tooltip="Lithium Iron Phosphate" display="Lithium Iron Phosphate"/>
    <hyperlink ref="BP7" r:id="rId_hyperlink_94" tooltip="Lithium Iron Phosphate" display="Lithium Iron Phosphate"/>
    <hyperlink ref="BQ7" r:id="rId_hyperlink_95" tooltip="Lithium Iron Phosphate" display="Lithium Iron Phosphate"/>
    <hyperlink ref="BR7" r:id="rId_hyperlink_96" tooltip="Lithium Iron Phosphate" display="Lithium Iron Phosphate"/>
    <hyperlink ref="BS7" r:id="rId_hyperlink_97" tooltip="Lithium Iron Phosphate" display="Lithium Iron Phosphate"/>
    <hyperlink ref="BT7" r:id="rId_hyperlink_98" tooltip="Lithium Iron Phosphate" display="Lithium Iron Phosphate"/>
    <hyperlink ref="BU7" r:id="rId_hyperlink_99" tooltip="Lithium Iron Phosphate" display="Lithium Iron Phosphate"/>
    <hyperlink ref="BV7" r:id="rId_hyperlink_100" tooltip="Lithium Iron Phosphate" display="Lithium Iron Phosphate"/>
    <hyperlink ref="BW7" r:id="rId_hyperlink_101" tooltip="Lithium Iron Phosphate" display="Lithium Iron Phosphate"/>
    <hyperlink ref="BX7" r:id="rId_hyperlink_102" tooltip="Lithium Iron Phosphate" display="Lithium Iron Phosphate"/>
    <hyperlink ref="BY7" r:id="rId_hyperlink_103" tooltip="Lithium Iron Phosphate" display="Lithium Iron Phosphate"/>
    <hyperlink ref="BZ7" r:id="rId_hyperlink_104" tooltip="Lithium Iron Phosphate" display="Lithium Iron Phosphate"/>
    <hyperlink ref="CA7" r:id="rId_hyperlink_105" tooltip="Lithium Iron Phosphate" display="Lithium Iron Phosphate"/>
    <hyperlink ref="CB7" r:id="rId_hyperlink_106" tooltip="Lithium Iron Phosphate" display="Lithium Iron Phosphate"/>
    <hyperlink ref="CC7" r:id="rId_hyperlink_107" tooltip="Lithium Iron Phosphate" display="Lithium Iron Phosphate"/>
    <hyperlink ref="CD7" r:id="rId_hyperlink_108" tooltip="Lithium Iron Phosphate" display="Lithium Iron Phosphate"/>
    <hyperlink ref="CE7" r:id="rId_hyperlink_109" tooltip="Lithium Iron Phosphate" display="Lithium Iron Phosphate"/>
    <hyperlink ref="CF7" r:id="rId_hyperlink_110" tooltip="Lithium Iron Phosphate" display="Lithium Iron Phosphate"/>
    <hyperlink ref="CG7" r:id="rId_hyperlink_111" tooltip="Lithium Iron Phosphate" display="Lithium Iron Phosphate"/>
    <hyperlink ref="CH7" r:id="rId_hyperlink_112" tooltip="Lithium Iron Phosphate" display="Lithium Iron Phosphate"/>
    <hyperlink ref="CI7" r:id="rId_hyperlink_113" tooltip="Lithium Iron Phosphate" display="Lithium Iron Phosphate"/>
    <hyperlink ref="CJ7" r:id="rId_hyperlink_114" tooltip="Lithium Iron Phosphate" display="Lithium Iron Phosphate"/>
    <hyperlink ref="CK7" r:id="rId_hyperlink_115" tooltip="Lithium Iron Phosphate" display="Lithium Iron Phosphate"/>
    <hyperlink ref="CL7" r:id="rId_hyperlink_116" tooltip="Lithium Iron Phosphate" display="Lithium Iron Phosphate"/>
    <hyperlink ref="CM7" r:id="rId_hyperlink_117" tooltip="Lithium Iron Phosphate" display="Lithium Iron Phosphate"/>
    <hyperlink ref="CN7" r:id="rId_hyperlink_118" tooltip="Lithium Iron Phosphate" display="Lithium Iron Phosphate"/>
    <hyperlink ref="CO7" r:id="rId_hyperlink_119" tooltip="Lithium Iron Phosphate" display="Lithium Iron Phosphate"/>
    <hyperlink ref="CP7" r:id="rId_hyperlink_120" tooltip="Lithium Iron Phosphate" display="Lithium Iron Phosphate"/>
    <hyperlink ref="CQ7" r:id="rId_hyperlink_121" tooltip="Lithium Iron Phosphate" display="Lithium Iron Phosphate"/>
    <hyperlink ref="CR7" r:id="rId_hyperlink_122" tooltip="Lithium Iron Phosphate" display="Lithium Iron Phosphate"/>
    <hyperlink ref="CS7" r:id="rId_hyperlink_123" tooltip="Lithium Iron Phosphate" display="Lithium Iron Phosphate"/>
    <hyperlink ref="CT7" r:id="rId_hyperlink_124" tooltip="Lithium Iron Phosphate" display="Lithium Iron Phosphate"/>
    <hyperlink ref="CU7" r:id="rId_hyperlink_125" tooltip="Lithium Iron Phosphate" display="Lithium Iron Phosphate"/>
    <hyperlink ref="CV7" r:id="rId_hyperlink_126" tooltip="Lithium Iron Phosphate" display="Lithium Iron Phosphate"/>
    <hyperlink ref="CW7" r:id="rId_hyperlink_127" tooltip="Lithium Iron Phosphate" display="Lithium Iron Phosphate"/>
    <hyperlink ref="CX7" r:id="rId_hyperlink_128" tooltip="Lithium Iron Phosphate" display="Lithium Iron Phosphate"/>
    <hyperlink ref="CY7" r:id="rId_hyperlink_129" tooltip="Lithium Iron Phosphate" display="Lithium Iron Phosphate"/>
    <hyperlink ref="CZ7" r:id="rId_hyperlink_130" tooltip="Lithium Iron Phosphate" display="Lithium Iron Phosphate"/>
    <hyperlink ref="DA7" r:id="rId_hyperlink_131" tooltip="Lithium Iron Phosphate" display="Lithium Iron Phosphate"/>
    <hyperlink ref="DB7" r:id="rId_hyperlink_132" tooltip="Lithium Iron Phosphate" display="Lithium Iron Phosphate"/>
    <hyperlink ref="DC7" r:id="rId_hyperlink_133" tooltip="Lithium Iron Phosphate" display="Lithium Iron Phosphate"/>
    <hyperlink ref="DD7" r:id="rId_hyperlink_134" tooltip="Lithium Iron Phosphate" display="Lithium Iron Phosphate"/>
    <hyperlink ref="DE7" r:id="rId_hyperlink_135" tooltip="Lithium Iron Phosphate" display="Lithium Iron Phosphate"/>
    <hyperlink ref="DF7" r:id="rId_hyperlink_136" tooltip="Lithium Iron Phosphate" display="Lithium Iron Phosphate"/>
    <hyperlink ref="DG7" r:id="rId_hyperlink_137" tooltip="Lithium Iron Phosphate" display="Lithium Iron Phosphate"/>
    <hyperlink ref="DH7" r:id="rId_hyperlink_138" tooltip="Lithium Iron Phosphate" display="Lithium Iron Phosphate"/>
    <hyperlink ref="DI7" r:id="rId_hyperlink_139" tooltip="Lithium Iron Phosphate" display="Lithium Iron Phosphate"/>
    <hyperlink ref="DJ7" r:id="rId_hyperlink_140" tooltip="Lithium Iron Phosphate" display="Lithium Iron Phosphate"/>
    <hyperlink ref="DK7" r:id="rId_hyperlink_141" tooltip="Lithium Iron Phosphate" display="Lithium Iron Phosphate"/>
    <hyperlink ref="DL7" r:id="rId_hyperlink_142" tooltip="Lithium Iron Phosphate" display="Lithium Iron Phosphate"/>
    <hyperlink ref="DM7" r:id="rId_hyperlink_143" tooltip="Lithium Iron Phosphate" display="Lithium Iron Phosphate"/>
    <hyperlink ref="DN7" r:id="rId_hyperlink_144" tooltip="Lithium Iron Phosphate" display="Lithium Iron Phosphate"/>
    <hyperlink ref="DO7" r:id="rId_hyperlink_145" tooltip="Lithium Iron Phosphate" display="Lithium Iron Phosphate"/>
    <hyperlink ref="DP7" r:id="rId_hyperlink_146" tooltip="Lithium Iron Phosphate" display="Lithium Iron Phosphate"/>
    <hyperlink ref="DQ7" r:id="rId_hyperlink_147" tooltip="Lithium Iron Phosphate" display="Lithium Iron Phosphate"/>
    <hyperlink ref="DR7" r:id="rId_hyperlink_148" tooltip="Lithium Iron Phosphate" display="Lithium Iron Phosphate"/>
    <hyperlink ref="DS7" r:id="rId_hyperlink_149" tooltip="Lithium Iron Phosphate" display="Lithium Iron Phosphate"/>
    <hyperlink ref="B21" r:id="rId_hyperlink_150" tooltip="Yes" display="Yes"/>
    <hyperlink ref="C21" r:id="rId_hyperlink_151" tooltip="Yes" display="Yes"/>
    <hyperlink ref="D21" r:id="rId_hyperlink_152" tooltip="Yes" display="Yes"/>
    <hyperlink ref="E21" r:id="rId_hyperlink_153" tooltip="Yes" display="Yes"/>
    <hyperlink ref="F21" r:id="rId_hyperlink_154" tooltip="Yes" display="Yes"/>
    <hyperlink ref="G21" r:id="rId_hyperlink_155" tooltip="Yes" display="Yes"/>
    <hyperlink ref="H21" r:id="rId_hyperlink_156" tooltip="Yes" display="Yes"/>
    <hyperlink ref="I21" r:id="rId_hyperlink_157" tooltip="Yes" display="Yes"/>
    <hyperlink ref="J21" r:id="rId_hyperlink_158" tooltip="Yes" display="Yes"/>
    <hyperlink ref="K21" r:id="rId_hyperlink_159" tooltip="Yes" display="Yes"/>
    <hyperlink ref="L21" r:id="rId_hyperlink_160" tooltip="Yes" display="Yes"/>
    <hyperlink ref="M21" r:id="rId_hyperlink_161" tooltip="Yes" display="Yes"/>
    <hyperlink ref="N21" r:id="rId_hyperlink_162" tooltip="Yes" display="Yes"/>
    <hyperlink ref="O21" r:id="rId_hyperlink_163" tooltip="Yes" display="Yes"/>
    <hyperlink ref="P21" r:id="rId_hyperlink_164" tooltip="Yes" display="Yes"/>
    <hyperlink ref="Q21" r:id="rId_hyperlink_165" tooltip="Yes" display="Yes"/>
    <hyperlink ref="R21" r:id="rId_hyperlink_166" tooltip="Yes" display="Yes"/>
    <hyperlink ref="S21" r:id="rId_hyperlink_167" tooltip="Yes" display="Yes"/>
    <hyperlink ref="T21" r:id="rId_hyperlink_168" tooltip="Yes" display="Yes"/>
    <hyperlink ref="U21" r:id="rId_hyperlink_169" tooltip="Yes" display="Yes"/>
    <hyperlink ref="V21" r:id="rId_hyperlink_170" tooltip="Yes" display="Yes"/>
    <hyperlink ref="W21" r:id="rId_hyperlink_171" tooltip="Yes" display="Yes"/>
    <hyperlink ref="X21" r:id="rId_hyperlink_172" tooltip="Yes" display="Yes"/>
    <hyperlink ref="Y21" r:id="rId_hyperlink_173" tooltip="Yes" display="Yes"/>
    <hyperlink ref="Z21" r:id="rId_hyperlink_174" tooltip="Yes" display="Yes"/>
    <hyperlink ref="AA21" r:id="rId_hyperlink_175" tooltip="Yes" display="Yes"/>
    <hyperlink ref="AB21" r:id="rId_hyperlink_176" tooltip="Yes" display="Yes"/>
    <hyperlink ref="AC21" r:id="rId_hyperlink_177" tooltip="Yes" display="Yes"/>
    <hyperlink ref="AD21" r:id="rId_hyperlink_178" tooltip="Yes" display="Yes"/>
    <hyperlink ref="AE21" r:id="rId_hyperlink_179" tooltip="Yes" display="Yes"/>
    <hyperlink ref="AF21" r:id="rId_hyperlink_180" tooltip="Yes" display="Yes"/>
    <hyperlink ref="AG21" r:id="rId_hyperlink_181" tooltip="Yes" display="Yes"/>
    <hyperlink ref="AH21" r:id="rId_hyperlink_182" tooltip="Yes" display="Yes"/>
    <hyperlink ref="AI21" r:id="rId_hyperlink_183" tooltip="Yes" display="Yes"/>
    <hyperlink ref="AJ21" r:id="rId_hyperlink_184" tooltip="Yes" display="Yes"/>
    <hyperlink ref="AK21" r:id="rId_hyperlink_185" tooltip="Yes" display="Yes"/>
    <hyperlink ref="AL21" r:id="rId_hyperlink_186" tooltip="Yes" display="Yes"/>
    <hyperlink ref="AM21" r:id="rId_hyperlink_187" tooltip="Yes" display="Yes"/>
    <hyperlink ref="AN21" r:id="rId_hyperlink_188" tooltip="Yes" display="Yes"/>
    <hyperlink ref="AO21" r:id="rId_hyperlink_189" tooltip="Yes" display="Yes"/>
    <hyperlink ref="AP21" r:id="rId_hyperlink_190" tooltip="Yes" display="Yes"/>
    <hyperlink ref="AQ21" r:id="rId_hyperlink_191" tooltip="Yes" display="Yes"/>
    <hyperlink ref="AR21" r:id="rId_hyperlink_192" tooltip="Yes" display="Yes"/>
    <hyperlink ref="AS21" r:id="rId_hyperlink_193" tooltip="Yes" display="Yes"/>
    <hyperlink ref="AT21" r:id="rId_hyperlink_194" tooltip="Yes" display="Yes"/>
    <hyperlink ref="AU21" r:id="rId_hyperlink_195" tooltip="Yes" display="Yes"/>
    <hyperlink ref="AV21" r:id="rId_hyperlink_196" tooltip="Yes" display="Yes"/>
    <hyperlink ref="AW21" r:id="rId_hyperlink_197" tooltip="Yes" display="Yes"/>
    <hyperlink ref="AX21" r:id="rId_hyperlink_198" tooltip="Yes" display="Yes"/>
    <hyperlink ref="AY21" r:id="rId_hyperlink_199" tooltip="Yes" display="Yes"/>
    <hyperlink ref="AZ21" r:id="rId_hyperlink_200" tooltip="Yes" display="Yes"/>
    <hyperlink ref="BA21" r:id="rId_hyperlink_201" tooltip="Yes" display="Yes"/>
    <hyperlink ref="BB21" r:id="rId_hyperlink_202" tooltip="Yes" display="Yes"/>
    <hyperlink ref="BC21" r:id="rId_hyperlink_203" tooltip="Yes" display="Yes"/>
    <hyperlink ref="BD21" r:id="rId_hyperlink_204" tooltip="Yes" display="Yes"/>
    <hyperlink ref="BE21" r:id="rId_hyperlink_205" tooltip="Yes" display="Yes"/>
    <hyperlink ref="BF21" r:id="rId_hyperlink_206" tooltip="Yes" display="Yes"/>
    <hyperlink ref="BG21" r:id="rId_hyperlink_207" tooltip="Yes" display="Yes"/>
    <hyperlink ref="BH21" r:id="rId_hyperlink_208" tooltip="Yes" display="Yes"/>
    <hyperlink ref="BI21" r:id="rId_hyperlink_209" tooltip="Yes" display="Yes"/>
    <hyperlink ref="BJ21" r:id="rId_hyperlink_210" tooltip="Yes" display="Yes"/>
    <hyperlink ref="BK21" r:id="rId_hyperlink_211" tooltip="Yes" display="Yes"/>
    <hyperlink ref="BL21" r:id="rId_hyperlink_212" tooltip="Yes" display="Yes"/>
    <hyperlink ref="BM21" r:id="rId_hyperlink_213" tooltip="Yes" display="Yes"/>
    <hyperlink ref="BN21" r:id="rId_hyperlink_214" tooltip="Yes" display="Yes"/>
    <hyperlink ref="BO21" r:id="rId_hyperlink_215" tooltip="Yes" display="Yes"/>
    <hyperlink ref="BP21" r:id="rId_hyperlink_216" tooltip="Yes" display="Yes"/>
    <hyperlink ref="BQ21" r:id="rId_hyperlink_217" tooltip="Yes" display="Yes"/>
    <hyperlink ref="BR21" r:id="rId_hyperlink_218" tooltip="Yes" display="Yes"/>
    <hyperlink ref="BS21" r:id="rId_hyperlink_219" tooltip="Yes" display="Yes"/>
    <hyperlink ref="BT21" r:id="rId_hyperlink_220" tooltip="Yes" display="Yes"/>
    <hyperlink ref="BU21" r:id="rId_hyperlink_221" tooltip="Yes" display="Yes"/>
    <hyperlink ref="BV21" r:id="rId_hyperlink_222" tooltip="Yes" display="Yes"/>
    <hyperlink ref="BW21" r:id="rId_hyperlink_223" tooltip="Yes" display="Yes"/>
    <hyperlink ref="BX21" r:id="rId_hyperlink_224" tooltip="Yes" display="Yes"/>
    <hyperlink ref="BY21" r:id="rId_hyperlink_225" tooltip="Yes" display="Yes"/>
    <hyperlink ref="BZ21" r:id="rId_hyperlink_226" tooltip="Yes" display="Yes"/>
    <hyperlink ref="CA21" r:id="rId_hyperlink_227" tooltip="Yes" display="Yes"/>
    <hyperlink ref="CB21" r:id="rId_hyperlink_228" tooltip="Yes" display="Yes"/>
    <hyperlink ref="CC21" r:id="rId_hyperlink_229" tooltip="Yes" display="Yes"/>
    <hyperlink ref="CD21" r:id="rId_hyperlink_230" tooltip="Yes" display="Yes"/>
    <hyperlink ref="CE21" r:id="rId_hyperlink_231" tooltip="Yes" display="Yes"/>
    <hyperlink ref="CF21" r:id="rId_hyperlink_232" tooltip="Yes" display="Yes"/>
    <hyperlink ref="CG21" r:id="rId_hyperlink_233" tooltip="Yes" display="Yes"/>
    <hyperlink ref="CH21" r:id="rId_hyperlink_234" tooltip="Yes" display="Yes"/>
    <hyperlink ref="CI21" r:id="rId_hyperlink_235" tooltip="Fronius Reserva datasheet" display="Fronius Reserva datasheet"/>
    <hyperlink ref="CJ21" r:id="rId_hyperlink_236" tooltip="Fronius Reserva datasheet" display="Fronius Reserva datasheet"/>
    <hyperlink ref="CK21" r:id="rId_hyperlink_237" tooltip="Fronius Reserva datasheet" display="Fronius Reserva datasheet"/>
    <hyperlink ref="CL21" r:id="rId_hyperlink_238" tooltip="Fronius Reserva datasheet" display="Fronius Reserva datasheet"/>
    <hyperlink ref="CM21" r:id="rId_hyperlink_239" tooltip="Yes" display="Yes"/>
    <hyperlink ref="CN21" r:id="rId_hyperlink_240" tooltip="Yes" display="Yes"/>
    <hyperlink ref="CO21" r:id="rId_hyperlink_241" tooltip="Yes" display="Yes"/>
    <hyperlink ref="CP21" r:id="rId_hyperlink_242" tooltip="Yes" display="Yes"/>
    <hyperlink ref="CQ21" r:id="rId_hyperlink_243" tooltip="Yes" display="Yes"/>
    <hyperlink ref="CR21" r:id="rId_hyperlink_244" tooltip="Yes" display="Yes"/>
    <hyperlink ref="CS21" r:id="rId_hyperlink_245" tooltip="Yes" display="Yes"/>
    <hyperlink ref="CT21" r:id="rId_hyperlink_246" tooltip="Yes" display="Yes"/>
    <hyperlink ref="CU21" r:id="rId_hyperlink_247" tooltip="Yes" display="Yes"/>
    <hyperlink ref="CV21" r:id="rId_hyperlink_248" tooltip="Yes" display="Yes"/>
    <hyperlink ref="CW21" r:id="rId_hyperlink_249" tooltip="Yes" display="Yes"/>
    <hyperlink ref="CX21" r:id="rId_hyperlink_250" tooltip="Yes" display="Yes"/>
    <hyperlink ref="CY21" r:id="rId_hyperlink_251" tooltip="Yes" display="Yes"/>
    <hyperlink ref="CZ21" r:id="rId_hyperlink_252" tooltip="Yes" display="Yes"/>
    <hyperlink ref="DA21" r:id="rId_hyperlink_253" tooltip="Yes" display="Yes"/>
    <hyperlink ref="DB21" r:id="rId_hyperlink_254" tooltip="Yes" display="Yes"/>
    <hyperlink ref="DC21" r:id="rId_hyperlink_255" tooltip="Yes" display="Yes"/>
    <hyperlink ref="DD21" r:id="rId_hyperlink_256" tooltip="Yes" display="Yes"/>
    <hyperlink ref="DE21" r:id="rId_hyperlink_257" tooltip="Yes" display="Yes"/>
    <hyperlink ref="DF21" r:id="rId_hyperlink_258" tooltip="Yes" display="Yes"/>
    <hyperlink ref="DG21" r:id="rId_hyperlink_259" tooltip="Yes" display="Yes"/>
    <hyperlink ref="DH21" r:id="rId_hyperlink_260" tooltip="Yes" display="Yes"/>
    <hyperlink ref="DI21" r:id="rId_hyperlink_261" tooltip="Yes" display="Yes"/>
    <hyperlink ref="DJ21" r:id="rId_hyperlink_262" tooltip="Yes" display="Yes"/>
    <hyperlink ref="DK21" r:id="rId_hyperlink_263" tooltip="Yes" display="Yes"/>
    <hyperlink ref="DL21" r:id="rId_hyperlink_264" tooltip="Yes" display="Yes"/>
    <hyperlink ref="DM21" r:id="rId_hyperlink_265" tooltip="Yes" display="Yes"/>
    <hyperlink ref="DN21" r:id="rId_hyperlink_266" tooltip="Yes" display="Yes"/>
    <hyperlink ref="DO21" r:id="rId_hyperlink_267" tooltip="Yes" display="Yes"/>
    <hyperlink ref="DP21" r:id="rId_hyperlink_268" tooltip="Yes" display="Yes"/>
    <hyperlink ref="DQ21" r:id="rId_hyperlink_269" tooltip="Yes" display="Yes"/>
    <hyperlink ref="DR21" r:id="rId_hyperlink_270" tooltip="Yes" display="Yes"/>
    <hyperlink ref="DS21" r:id="rId_hyperlink_271" tooltip="Yes" display="Yes"/>
    <hyperlink ref="B22" r:id="rId_hyperlink_272" tooltip="Yes" display="Yes"/>
    <hyperlink ref="C22" r:id="rId_hyperlink_273" tooltip="Yes" display="Yes"/>
    <hyperlink ref="D22" r:id="rId_hyperlink_274" tooltip="Yes" display="Yes"/>
    <hyperlink ref="E22" r:id="rId_hyperlink_275" tooltip="Yes" display="Yes"/>
    <hyperlink ref="F22" r:id="rId_hyperlink_276" tooltip="Yes" display="Yes"/>
    <hyperlink ref="G22" r:id="rId_hyperlink_277" tooltip="Yes" display="Yes"/>
    <hyperlink ref="H22" r:id="rId_hyperlink_278" tooltip="Yes" display="Yes"/>
    <hyperlink ref="I22" r:id="rId_hyperlink_279" tooltip="Yes" display="Yes"/>
    <hyperlink ref="J22" r:id="rId_hyperlink_280" tooltip="Yes" display="Yes"/>
    <hyperlink ref="K22" r:id="rId_hyperlink_281" tooltip="Yes" display="Yes"/>
    <hyperlink ref="L22" r:id="rId_hyperlink_282" tooltip="Yes" display="Yes"/>
    <hyperlink ref="M22" r:id="rId_hyperlink_283" tooltip="Yes" display="Yes"/>
    <hyperlink ref="N22" r:id="rId_hyperlink_284" tooltip="Yes" display="Yes"/>
    <hyperlink ref="O22" r:id="rId_hyperlink_285" tooltip="Yes" display="Yes"/>
    <hyperlink ref="P22" r:id="rId_hyperlink_286" tooltip="Yes" display="Yes"/>
    <hyperlink ref="Q22" r:id="rId_hyperlink_287" tooltip="Yes" display="Yes"/>
    <hyperlink ref="R22" r:id="rId_hyperlink_288" tooltip="Yes" display="Yes"/>
    <hyperlink ref="S22" r:id="rId_hyperlink_289" tooltip="Yes" display="Yes"/>
    <hyperlink ref="T22" r:id="rId_hyperlink_290" tooltip="Yes" display="Yes"/>
    <hyperlink ref="U22" r:id="rId_hyperlink_291" tooltip="Yes" display="Yes"/>
    <hyperlink ref="V22" r:id="rId_hyperlink_292" tooltip="Yes" display="Yes"/>
    <hyperlink ref="W22" r:id="rId_hyperlink_293" tooltip="Yes" display="Yes"/>
    <hyperlink ref="X22" r:id="rId_hyperlink_294" tooltip="Yes" display="Yes"/>
    <hyperlink ref="Y22" r:id="rId_hyperlink_295" tooltip="Yes" display="Yes"/>
    <hyperlink ref="Z22" r:id="rId_hyperlink_296" tooltip="Yes" display="Yes"/>
    <hyperlink ref="AA22" r:id="rId_hyperlink_297" tooltip="Yes" display="Yes"/>
    <hyperlink ref="AB22" r:id="rId_hyperlink_298" tooltip="Yes" display="Yes"/>
    <hyperlink ref="AC22" r:id="rId_hyperlink_299" tooltip="Yes" display="Yes"/>
    <hyperlink ref="AD22" r:id="rId_hyperlink_300" tooltip="Yes" display="Yes"/>
    <hyperlink ref="AE22" r:id="rId_hyperlink_301" tooltip="Yes" display="Yes"/>
    <hyperlink ref="AF22" r:id="rId_hyperlink_302" tooltip="Yes" display="Yes"/>
    <hyperlink ref="AG22" r:id="rId_hyperlink_303" tooltip="Yes" display="Yes"/>
    <hyperlink ref="AH22" r:id="rId_hyperlink_304" tooltip="Yes" display="Yes"/>
    <hyperlink ref="AI22" r:id="rId_hyperlink_305" tooltip="Yes" display="Yes"/>
    <hyperlink ref="AJ22" r:id="rId_hyperlink_306" tooltip="Yes" display="Yes"/>
    <hyperlink ref="AK22" r:id="rId_hyperlink_307" tooltip="Yes" display="Yes"/>
    <hyperlink ref="AL22" r:id="rId_hyperlink_308" tooltip="Yes" display="Yes"/>
    <hyperlink ref="AM22" r:id="rId_hyperlink_309" tooltip="Yes" display="Yes"/>
    <hyperlink ref="AN22" r:id="rId_hyperlink_310" tooltip="Yes" display="Yes"/>
    <hyperlink ref="AO22" r:id="rId_hyperlink_311" tooltip="Yes" display="Yes"/>
    <hyperlink ref="AP22" r:id="rId_hyperlink_312" tooltip="Yes" display="Yes"/>
    <hyperlink ref="AQ22" r:id="rId_hyperlink_313" tooltip="Yes" display="Yes"/>
    <hyperlink ref="AR22" r:id="rId_hyperlink_314" tooltip="Yes" display="Yes"/>
    <hyperlink ref="AS22" r:id="rId_hyperlink_315" tooltip="Yes" display="Yes"/>
    <hyperlink ref="AT22" r:id="rId_hyperlink_316" tooltip="Yes" display="Yes"/>
    <hyperlink ref="AU22" r:id="rId_hyperlink_317" tooltip="Yes" display="Yes"/>
    <hyperlink ref="AV22" r:id="rId_hyperlink_318" tooltip="Yes" display="Yes"/>
    <hyperlink ref="AW22" r:id="rId_hyperlink_319" tooltip="Yes" display="Yes"/>
    <hyperlink ref="AX22" r:id="rId_hyperlink_320" tooltip="Yes" display="Yes"/>
    <hyperlink ref="AY22" r:id="rId_hyperlink_321" tooltip="Yes" display="Yes"/>
    <hyperlink ref="AZ22" r:id="rId_hyperlink_322" tooltip="Yes" display="Yes"/>
    <hyperlink ref="BA22" r:id="rId_hyperlink_323" tooltip="Yes" display="Yes"/>
    <hyperlink ref="BB22" r:id="rId_hyperlink_324" tooltip="Yes" display="Yes"/>
    <hyperlink ref="BC22" r:id="rId_hyperlink_325" tooltip="Yes" display="Yes"/>
    <hyperlink ref="BD22" r:id="rId_hyperlink_326" tooltip="Yes" display="Yes"/>
    <hyperlink ref="BE22" r:id="rId_hyperlink_327" tooltip="Yes" display="Yes"/>
    <hyperlink ref="BF22" r:id="rId_hyperlink_328" tooltip="Yes" display="Yes"/>
    <hyperlink ref="BG22" r:id="rId_hyperlink_329" tooltip="Yes" display="Yes"/>
    <hyperlink ref="BH22" r:id="rId_hyperlink_330" tooltip="Yes" display="Yes"/>
    <hyperlink ref="BI22" r:id="rId_hyperlink_331" tooltip="Yes" display="Yes"/>
    <hyperlink ref="BJ22" r:id="rId_hyperlink_332" tooltip="Yes" display="Yes"/>
    <hyperlink ref="BK22" r:id="rId_hyperlink_333" tooltip="No" display="No"/>
    <hyperlink ref="BL22" r:id="rId_hyperlink_334" tooltip="No" display="No"/>
    <hyperlink ref="BM22" r:id="rId_hyperlink_335" tooltip="No" display="No"/>
    <hyperlink ref="BN22" r:id="rId_hyperlink_336" tooltip="No" display="No"/>
    <hyperlink ref="BO22" r:id="rId_hyperlink_337" tooltip="No" display="No"/>
    <hyperlink ref="BP22" r:id="rId_hyperlink_338" tooltip="Yes" display="Yes"/>
    <hyperlink ref="BQ22" r:id="rId_hyperlink_339" tooltip="Yes" display="Yes"/>
    <hyperlink ref="BR22" r:id="rId_hyperlink_340" tooltip="Yes" display="Yes"/>
    <hyperlink ref="BS22" r:id="rId_hyperlink_341" tooltip="Yes" display="Yes"/>
    <hyperlink ref="BT22" r:id="rId_hyperlink_342" tooltip="Yes" display="Yes"/>
    <hyperlink ref="BU22" r:id="rId_hyperlink_343" tooltip="Yes" display="Yes"/>
    <hyperlink ref="BV22" r:id="rId_hyperlink_344" tooltip="Yes" display="Yes"/>
    <hyperlink ref="BW22" r:id="rId_hyperlink_345" tooltip="Yes" display="Yes"/>
    <hyperlink ref="BX22" r:id="rId_hyperlink_346" tooltip="Yes" display="Yes"/>
    <hyperlink ref="BY22" r:id="rId_hyperlink_347" tooltip="Yes" display="Yes"/>
    <hyperlink ref="BZ22" r:id="rId_hyperlink_348" tooltip="Yes" display="Yes"/>
    <hyperlink ref="CA22" r:id="rId_hyperlink_349" tooltip="Yes" display="Yes"/>
    <hyperlink ref="CB22" r:id="rId_hyperlink_350" tooltip="Yes" display="Yes"/>
    <hyperlink ref="CC22" r:id="rId_hyperlink_351" tooltip="Yes" display="Yes"/>
    <hyperlink ref="CD22" r:id="rId_hyperlink_352" tooltip="Yes" display="Yes"/>
    <hyperlink ref="CE22" r:id="rId_hyperlink_353" tooltip="Yes" display="Yes"/>
    <hyperlink ref="CF22" r:id="rId_hyperlink_354" tooltip="Yes" display="Yes"/>
    <hyperlink ref="CG22" r:id="rId_hyperlink_355" tooltip="Yes" display="Yes"/>
    <hyperlink ref="CH22" r:id="rId_hyperlink_356" tooltip="Yes" display="Yes"/>
    <hyperlink ref="CI22" r:id="rId_hyperlink_357" tooltip="Fronius Reserva warranty" display="Fronius Reserva warranty"/>
    <hyperlink ref="CJ22" r:id="rId_hyperlink_358" tooltip="Fronius Reserva warranty" display="Fronius Reserva warranty"/>
    <hyperlink ref="CK22" r:id="rId_hyperlink_359" tooltip="Fronius Reserva warranty" display="Fronius Reserva warranty"/>
    <hyperlink ref="CL22" r:id="rId_hyperlink_360" tooltip="Fronius Reserva warranty" display="Fronius Reserva warranty"/>
    <hyperlink ref="CM22" r:id="rId_hyperlink_361" tooltip="Yes" display="Yes"/>
    <hyperlink ref="CN22" r:id="rId_hyperlink_362" tooltip="Yes" display="Yes"/>
    <hyperlink ref="CO22" r:id="rId_hyperlink_363" tooltip="Yes" display="Yes"/>
    <hyperlink ref="CP22" r:id="rId_hyperlink_364" tooltip="Yes" display="Yes"/>
    <hyperlink ref="CQ22" r:id="rId_hyperlink_365" tooltip="Yes" display="Yes"/>
    <hyperlink ref="CR22" r:id="rId_hyperlink_366" tooltip="Yes" display="Yes"/>
    <hyperlink ref="CS22" r:id="rId_hyperlink_367" tooltip="Yes" display="Yes"/>
    <hyperlink ref="CT22" r:id="rId_hyperlink_368" tooltip="Yes" display="Yes"/>
    <hyperlink ref="CU22" r:id="rId_hyperlink_369" tooltip="Yes" display="Yes"/>
    <hyperlink ref="CV22" r:id="rId_hyperlink_370" tooltip="Yes" display="Yes"/>
    <hyperlink ref="CW22" r:id="rId_hyperlink_371" tooltip="Yes" display="Yes"/>
    <hyperlink ref="CX22" r:id="rId_hyperlink_372" tooltip="Yes" display="Yes"/>
    <hyperlink ref="CY22" r:id="rId_hyperlink_373" tooltip="Yes" display="Yes"/>
    <hyperlink ref="CZ22" r:id="rId_hyperlink_374" tooltip="Yes" display="Yes"/>
    <hyperlink ref="DA22" r:id="rId_hyperlink_375" tooltip="Yes" display="Yes"/>
    <hyperlink ref="DB22" r:id="rId_hyperlink_376" tooltip="Yes" display="Yes"/>
    <hyperlink ref="DC22" r:id="rId_hyperlink_377" tooltip="Yes" display="Yes"/>
    <hyperlink ref="DD22" r:id="rId_hyperlink_378" tooltip="Yes" display="Yes"/>
    <hyperlink ref="DE22" r:id="rId_hyperlink_379" tooltip="Yes" display="Yes"/>
    <hyperlink ref="DF22" r:id="rId_hyperlink_380" tooltip="Yes" display="Yes"/>
    <hyperlink ref="DG22" r:id="rId_hyperlink_381" tooltip="Yes" display="Yes"/>
    <hyperlink ref="DH22" r:id="rId_hyperlink_382" tooltip="Yes" display="Yes"/>
    <hyperlink ref="DI22" r:id="rId_hyperlink_383" tooltip="Yes" display="Yes"/>
    <hyperlink ref="DJ22" r:id="rId_hyperlink_384" tooltip="Yes" display="Yes"/>
    <hyperlink ref="DK22" r:id="rId_hyperlink_385" tooltip="Yes" display="Yes"/>
    <hyperlink ref="DL22" r:id="rId_hyperlink_386" tooltip="Yes" display="Yes"/>
    <hyperlink ref="DM22" r:id="rId_hyperlink_387" tooltip="Yes" display="Yes"/>
    <hyperlink ref="DN22" r:id="rId_hyperlink_388" tooltip="Yes" display="Yes"/>
    <hyperlink ref="DO22" r:id="rId_hyperlink_389" tooltip="Yes" display="Yes"/>
    <hyperlink ref="DP22" r:id="rId_hyperlink_390" tooltip="Yes" display="Yes"/>
    <hyperlink ref="DQ22" r:id="rId_hyperlink_391" tooltip="Yes" display="Yes"/>
    <hyperlink ref="DR22" r:id="rId_hyperlink_392" tooltip="Yes" display="Yes"/>
    <hyperlink ref="DS22" r:id="rId_hyperlink_393" tooltip="Yes" display="Yes"/>
    <hyperlink ref="B24" r:id="rId_hyperlink_394" tooltip="Here" display="Here"/>
    <hyperlink ref="C24" r:id="rId_hyperlink_395" tooltip="Here" display="Here"/>
    <hyperlink ref="D24" r:id="rId_hyperlink_396" tooltip="Here" display="Here"/>
    <hyperlink ref="E24" r:id="rId_hyperlink_397" tooltip="Here" display="Here"/>
    <hyperlink ref="F24" r:id="rId_hyperlink_398" tooltip="Here" display="Here"/>
    <hyperlink ref="G24" r:id="rId_hyperlink_399" tooltip="Here" display="Here"/>
    <hyperlink ref="H24" r:id="rId_hyperlink_400" tooltip="Here" display="Here"/>
    <hyperlink ref="I24" r:id="rId_hyperlink_401" tooltip="Here" display="Here"/>
    <hyperlink ref="J24" r:id="rId_hyperlink_402" tooltip="Here" display="Here"/>
    <hyperlink ref="K24" r:id="rId_hyperlink_403" tooltip="Here" display="Here"/>
    <hyperlink ref="L24" r:id="rId_hyperlink_404" tooltip="Here" display="Here"/>
    <hyperlink ref="M24" r:id="rId_hyperlink_405" tooltip="Here" display="Here"/>
    <hyperlink ref="N24" r:id="rId_hyperlink_406" tooltip="Here" display="Here"/>
    <hyperlink ref="O24" r:id="rId_hyperlink_407" tooltip="Here" display="Here"/>
    <hyperlink ref="P24" r:id="rId_hyperlink_408" tooltip="Here" display="Here"/>
    <hyperlink ref="Q24" r:id="rId_hyperlink_409" tooltip="Here" display="Here"/>
    <hyperlink ref="R24" r:id="rId_hyperlink_410" tooltip="Here" display="Here"/>
    <hyperlink ref="S24" r:id="rId_hyperlink_411" tooltip="Here" display="Here"/>
    <hyperlink ref="T24" r:id="rId_hyperlink_412" tooltip="Here" display="Here"/>
    <hyperlink ref="U24" r:id="rId_hyperlink_413" tooltip="Here" display="Here"/>
    <hyperlink ref="V24" r:id="rId_hyperlink_414" tooltip="Here" display="Here"/>
    <hyperlink ref="W24" r:id="rId_hyperlink_415" tooltip="Here" display="Here"/>
    <hyperlink ref="X24" r:id="rId_hyperlink_416" tooltip="Here" display="Here"/>
    <hyperlink ref="Y24" r:id="rId_hyperlink_417" tooltip="Here" display="Here"/>
    <hyperlink ref="Z24" r:id="rId_hyperlink_418" tooltip="Here" display="Here"/>
    <hyperlink ref="AA24" r:id="rId_hyperlink_419" tooltip="Here" display="Here"/>
    <hyperlink ref="AB24" r:id="rId_hyperlink_420" tooltip="Here" display="Here"/>
    <hyperlink ref="AC24" r:id="rId_hyperlink_421" tooltip="Here" display="Here"/>
    <hyperlink ref="AD24" r:id="rId_hyperlink_422" tooltip="Here" display="Here"/>
    <hyperlink ref="AE24" r:id="rId_hyperlink_423" tooltip="Here" display="Here"/>
    <hyperlink ref="AF24" r:id="rId_hyperlink_424" tooltip="Here" display="Here"/>
    <hyperlink ref="AG24" r:id="rId_hyperlink_425" tooltip="Here" display="Here"/>
    <hyperlink ref="AH24" r:id="rId_hyperlink_426" tooltip="Here" display="Here"/>
    <hyperlink ref="AI24" r:id="rId_hyperlink_427" tooltip="Here" display="Here"/>
    <hyperlink ref="AJ24" r:id="rId_hyperlink_428" tooltip="Here" display="Here"/>
    <hyperlink ref="AK24" r:id="rId_hyperlink_429" tooltip="Here" display="Here"/>
    <hyperlink ref="AL24" r:id="rId_hyperlink_430" tooltip="Here" display="Here"/>
    <hyperlink ref="AM24" r:id="rId_hyperlink_431" tooltip="Here" display="Here"/>
    <hyperlink ref="AN24" r:id="rId_hyperlink_432" tooltip="Here" display="Here"/>
    <hyperlink ref="AO24" r:id="rId_hyperlink_433" tooltip="Here" display="Here"/>
    <hyperlink ref="AP24" r:id="rId_hyperlink_434" tooltip="Here" display="Here"/>
    <hyperlink ref="AQ24" r:id="rId_hyperlink_435" tooltip="Here" display="Here"/>
    <hyperlink ref="AR24" r:id="rId_hyperlink_436" tooltip="Here" display="Here"/>
    <hyperlink ref="AS24" r:id="rId_hyperlink_437" tooltip="Here" display="Here"/>
    <hyperlink ref="AT24" r:id="rId_hyperlink_438" tooltip="Here" display="Here"/>
    <hyperlink ref="AU24" r:id="rId_hyperlink_439" tooltip="Here" display="Here"/>
    <hyperlink ref="AV24" r:id="rId_hyperlink_440" tooltip="Here" display="Here"/>
    <hyperlink ref="AW24" r:id="rId_hyperlink_441" tooltip="Here" display="Here"/>
    <hyperlink ref="AX24" r:id="rId_hyperlink_442" tooltip="Here" display="Here"/>
    <hyperlink ref="AY24" r:id="rId_hyperlink_443" tooltip="Here" display="Here"/>
    <hyperlink ref="AZ24" r:id="rId_hyperlink_444" tooltip="Here" display="Here"/>
    <hyperlink ref="BA24" r:id="rId_hyperlink_445" tooltip="Here" display="Here"/>
    <hyperlink ref="BB24" r:id="rId_hyperlink_446" tooltip="Here" display="Here"/>
    <hyperlink ref="BC24" r:id="rId_hyperlink_447" tooltip="Here" display="Here"/>
    <hyperlink ref="BD24" r:id="rId_hyperlink_448" tooltip="Here" display="Here"/>
    <hyperlink ref="BE24" r:id="rId_hyperlink_449" tooltip="Here" display="Here"/>
    <hyperlink ref="BF24" r:id="rId_hyperlink_450" tooltip="Here" display="Here"/>
    <hyperlink ref="BG24" r:id="rId_hyperlink_451" tooltip="Here" display="Here"/>
    <hyperlink ref="BH24" r:id="rId_hyperlink_452" tooltip="Here" display="Here"/>
    <hyperlink ref="BI24" r:id="rId_hyperlink_453" tooltip="Here" display="Here"/>
    <hyperlink ref="BJ24" r:id="rId_hyperlink_454" tooltip="Here" display="Here"/>
    <hyperlink ref="BK24" r:id="rId_hyperlink_455" tooltip="Here" display="Here"/>
    <hyperlink ref="BL24" r:id="rId_hyperlink_456" tooltip="Here" display="Here"/>
    <hyperlink ref="BM24" r:id="rId_hyperlink_457" tooltip="Here" display="Here"/>
    <hyperlink ref="BN24" r:id="rId_hyperlink_458" tooltip="Here" display="Here"/>
    <hyperlink ref="BO24" r:id="rId_hyperlink_459" tooltip="Here" display="Here"/>
    <hyperlink ref="BP24" r:id="rId_hyperlink_460" tooltip="Here" display="Here"/>
    <hyperlink ref="BQ24" r:id="rId_hyperlink_461" tooltip="Here" display="Here"/>
    <hyperlink ref="BR24" r:id="rId_hyperlink_462" tooltip="Here" display="Here"/>
    <hyperlink ref="BS24" r:id="rId_hyperlink_463" tooltip="Here" display="Here"/>
    <hyperlink ref="BT24" r:id="rId_hyperlink_464" tooltip="Here" display="Here"/>
    <hyperlink ref="BU24" r:id="rId_hyperlink_465" tooltip="Here" display="Here"/>
    <hyperlink ref="BV24" r:id="rId_hyperlink_466" tooltip="Here" display="Here"/>
    <hyperlink ref="BW24" r:id="rId_hyperlink_467" tooltip="Here" display="Here"/>
    <hyperlink ref="BX24" r:id="rId_hyperlink_468" tooltip="Here" display="Here"/>
    <hyperlink ref="BY24" r:id="rId_hyperlink_469" tooltip="Here" display="Here"/>
    <hyperlink ref="BZ24" r:id="rId_hyperlink_470" tooltip="Here" display="Here"/>
    <hyperlink ref="CA24" r:id="rId_hyperlink_471" tooltip="Here" display="Here"/>
    <hyperlink ref="CB24" r:id="rId_hyperlink_472" tooltip="Here" display="Here"/>
    <hyperlink ref="CC24" r:id="rId_hyperlink_473" tooltip="Here" display="Here"/>
    <hyperlink ref="CD24" r:id="rId_hyperlink_474" tooltip="Here" display="Here"/>
    <hyperlink ref="CE24" r:id="rId_hyperlink_475" tooltip="Here" display="Here"/>
    <hyperlink ref="CF24" r:id="rId_hyperlink_476" tooltip="Here" display="Here"/>
    <hyperlink ref="CG24" r:id="rId_hyperlink_477" tooltip="Here" display="Here"/>
    <hyperlink ref="CH24" r:id="rId_hyperlink_478" tooltip="Here" display="Here"/>
    <hyperlink ref="CI24" r:id="rId_hyperlink_479" tooltip="Here" display="Here"/>
    <hyperlink ref="CJ24" r:id="rId_hyperlink_480" tooltip="Here" display="Here"/>
    <hyperlink ref="CK24" r:id="rId_hyperlink_481" tooltip="Here" display="Here"/>
    <hyperlink ref="CL24" r:id="rId_hyperlink_482" tooltip="Here" display="Here"/>
    <hyperlink ref="CM24" r:id="rId_hyperlink_483" tooltip="Here" display="Here"/>
    <hyperlink ref="CN24" r:id="rId_hyperlink_484" tooltip="Here" display="Here"/>
    <hyperlink ref="CO24" r:id="rId_hyperlink_485" tooltip="Here" display="Here"/>
    <hyperlink ref="CP24" r:id="rId_hyperlink_486" tooltip="Here" display="Here"/>
    <hyperlink ref="CQ24" r:id="rId_hyperlink_487" tooltip="Here" display="Here"/>
    <hyperlink ref="CR24" r:id="rId_hyperlink_488" tooltip="Here" display="Here"/>
    <hyperlink ref="CS24" r:id="rId_hyperlink_489" tooltip="Here" display="Here"/>
    <hyperlink ref="CT24" r:id="rId_hyperlink_490" tooltip="Here" display="Here"/>
    <hyperlink ref="CU24" r:id="rId_hyperlink_491" tooltip="Here" display="Here"/>
    <hyperlink ref="CV24" r:id="rId_hyperlink_492" tooltip="Here" display="Here"/>
    <hyperlink ref="CW24" r:id="rId_hyperlink_493" tooltip="Here" display="Here"/>
    <hyperlink ref="CX24" r:id="rId_hyperlink_494" tooltip="Here" display="Here"/>
    <hyperlink ref="CY24" r:id="rId_hyperlink_495" tooltip="Here" display="Here"/>
    <hyperlink ref="CZ24" r:id="rId_hyperlink_496" tooltip="Here" display="Here"/>
    <hyperlink ref="DA24" r:id="rId_hyperlink_497" tooltip="Here" display="Here"/>
    <hyperlink ref="DB24" r:id="rId_hyperlink_498" tooltip="Here" display="Here"/>
    <hyperlink ref="DC24" r:id="rId_hyperlink_499" tooltip="Here" display="Here"/>
    <hyperlink ref="DD24" r:id="rId_hyperlink_500" tooltip="Here" display="Here"/>
    <hyperlink ref="DE24" r:id="rId_hyperlink_501" tooltip="Here" display="Here"/>
    <hyperlink ref="DF24" r:id="rId_hyperlink_502" tooltip="Here" display="Here"/>
    <hyperlink ref="DG24" r:id="rId_hyperlink_503" tooltip="Here" display="Here"/>
    <hyperlink ref="DH24" r:id="rId_hyperlink_504" tooltip="Here" display="Here"/>
    <hyperlink ref="DI24" r:id="rId_hyperlink_505" tooltip="Here" display="Here"/>
    <hyperlink ref="DJ24" r:id="rId_hyperlink_506" tooltip="Here" display="Here"/>
    <hyperlink ref="DK24" r:id="rId_hyperlink_507" tooltip="Here" display="Here"/>
    <hyperlink ref="DL24" r:id="rId_hyperlink_508" tooltip="Here" display="Here"/>
    <hyperlink ref="DM24" r:id="rId_hyperlink_509" tooltip="Here" display="Here"/>
    <hyperlink ref="DN24" r:id="rId_hyperlink_510" tooltip="Here" display="Here"/>
    <hyperlink ref="DO24" r:id="rId_hyperlink_511" tooltip="Here" display="Here"/>
    <hyperlink ref="DP24" r:id="rId_hyperlink_512" tooltip="Here" display="Here"/>
    <hyperlink ref="DQ24" r:id="rId_hyperlink_513" tooltip="Here" display="Here"/>
    <hyperlink ref="DR24" r:id="rId_hyperlink_514" tooltip="Here" display="Here"/>
    <hyperlink ref="DS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2026-07-09T08:47:00+00:00</dcterms:created>
  <dcterms:modified xsi:type="dcterms:W3CDTF">2026-07-09T08:47:00+00:00</dcterms:modified>
  <dc:title>Untitled Spreadsheet</dc:title>
  <dc:description/>
  <dc:subject/>
  <cp:keywords/>
  <cp:category/>
</cp:coreProperties>
</file>